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封面" sheetId="5" r:id="rId1"/>
    <sheet name="目录" sheetId="4" r:id="rId2"/>
    <sheet name="表1" sheetId="1" r:id="rId3"/>
    <sheet name="表2" sheetId="2" r:id="rId4"/>
    <sheet name="表3" sheetId="6" r:id="rId5"/>
    <sheet name="表4" sheetId="7" r:id="rId6"/>
    <sheet name="表5" sheetId="8" r:id="rId7"/>
    <sheet name="表6" sheetId="3" r:id="rId8"/>
    <sheet name="表7" sheetId="9" r:id="rId9"/>
    <sheet name="表8" sheetId="10" r:id="rId10"/>
    <sheet name="表9" sheetId="11" r:id="rId11"/>
    <sheet name="表10" sheetId="12" r:id="rId12"/>
    <sheet name="表11" sheetId="13" r:id="rId13"/>
    <sheet name="表12" sheetId="14" r:id="rId14"/>
    <sheet name="表13" sheetId="15" r:id="rId15"/>
    <sheet name="表14" sheetId="16" r:id="rId16"/>
    <sheet name="表15" sheetId="17" r:id="rId17"/>
    <sheet name="表16" sheetId="20" r:id="rId18"/>
    <sheet name="表17" sheetId="19" r:id="rId19"/>
    <sheet name="表18  " sheetId="32" r:id="rId20"/>
    <sheet name="表19 " sheetId="33" r:id="rId21"/>
    <sheet name="表20 " sheetId="35" r:id="rId22"/>
    <sheet name="表21 " sheetId="21" r:id="rId23"/>
    <sheet name="表22 " sheetId="18" r:id="rId24"/>
    <sheet name="表23 " sheetId="22" r:id="rId25"/>
    <sheet name="表24 " sheetId="23" r:id="rId26"/>
    <sheet name="表25 " sheetId="36" r:id="rId27"/>
    <sheet name="表26 " sheetId="37" r:id="rId28"/>
    <sheet name="表27 " sheetId="24" r:id="rId29"/>
    <sheet name="表28" sheetId="25" r:id="rId30"/>
    <sheet name="表29" sheetId="26" r:id="rId31"/>
    <sheet name="表30" sheetId="27" r:id="rId32"/>
    <sheet name="说明1" sheetId="28" r:id="rId33"/>
    <sheet name="说明2" sheetId="29" r:id="rId34"/>
    <sheet name="说明3" sheetId="30" r:id="rId35"/>
    <sheet name="说明4" sheetId="31" r:id="rId36"/>
    <sheet name="Sheet1" sheetId="38" r:id="rId37"/>
  </sheets>
  <definedNames>
    <definedName name="_xlnm._FilterDatabase" localSheetId="12" hidden="1">表11!$A$1:$H$394</definedName>
  </definedNames>
  <calcPr calcId="144525"/>
</workbook>
</file>

<file path=xl/sharedStrings.xml><?xml version="1.0" encoding="utf-8"?>
<sst xmlns="http://schemas.openxmlformats.org/spreadsheetml/2006/main" count="2763" uniqueCount="1674">
  <si>
    <t xml:space="preserve"> </t>
  </si>
  <si>
    <t>礼泉县2022年财政预算</t>
  </si>
  <si>
    <t>执行情况和2023年财政预算（草案）</t>
  </si>
  <si>
    <t>礼泉县财政局</t>
  </si>
  <si>
    <t>目     录</t>
  </si>
  <si>
    <t>序号</t>
  </si>
  <si>
    <t>内   容</t>
  </si>
  <si>
    <t>是否公开空表</t>
  </si>
  <si>
    <t>公开空表理由</t>
  </si>
  <si>
    <t>一、     一般公共预算报表</t>
  </si>
  <si>
    <t>表1</t>
  </si>
  <si>
    <t>2022年地方财政预算收入执行情况表</t>
  </si>
  <si>
    <t>否</t>
  </si>
  <si>
    <t>表2</t>
  </si>
  <si>
    <t>2022年地方财政预算支出执行情况表</t>
  </si>
  <si>
    <t>表3</t>
  </si>
  <si>
    <t>2022年县本级一般公共预算收入执行情况表</t>
  </si>
  <si>
    <t>表4</t>
  </si>
  <si>
    <t>2022年县本级一般公共预算支出执行情况表</t>
  </si>
  <si>
    <t>表5</t>
  </si>
  <si>
    <t>2022年县本级一般公共预算收支平衡情况表</t>
  </si>
  <si>
    <t>表6</t>
  </si>
  <si>
    <t>2023年地方财政预算收支总表</t>
  </si>
  <si>
    <t>表7</t>
  </si>
  <si>
    <t>2023年县本级一般公共预算收入表</t>
  </si>
  <si>
    <t>表8</t>
  </si>
  <si>
    <t>2023年县本级一般公共预算支出总表（经济分类）</t>
  </si>
  <si>
    <t>表9</t>
  </si>
  <si>
    <t>2023年县本级一般公共预算支出总表（功能分类）</t>
  </si>
  <si>
    <t>表10</t>
  </si>
  <si>
    <t>2023年县本级一般公共预算支出明细表（款级经济分类）</t>
  </si>
  <si>
    <t>表11</t>
  </si>
  <si>
    <t>2023年县本级一般公共预算支出明细表（项级功能分类）</t>
  </si>
  <si>
    <t>表12</t>
  </si>
  <si>
    <t>2023年县本级一般公共预算税收返还和转移支付预算表</t>
  </si>
  <si>
    <t>表13</t>
  </si>
  <si>
    <t>2023年县本级专项转移支付预算表</t>
  </si>
  <si>
    <t>表14</t>
  </si>
  <si>
    <t>2023年县本级专项转移支付分区域预算表</t>
  </si>
  <si>
    <t>表15</t>
  </si>
  <si>
    <t>2022年地方政府一般债务限额和余额情况表</t>
  </si>
  <si>
    <t>备注：2023年债务余额待年终才能汇总完毕，限额及新增债券的分配待市财政局下达并经县人大审议通过后，方可公开。</t>
  </si>
  <si>
    <t>二、    政府性基金预算报表</t>
  </si>
  <si>
    <t>表16</t>
  </si>
  <si>
    <t>2023年本地区政府性基金收入预算表</t>
  </si>
  <si>
    <t>表17</t>
  </si>
  <si>
    <t>2023年本地区政府性基金支出预算表</t>
  </si>
  <si>
    <t>表18</t>
  </si>
  <si>
    <t>2023年本级政府性基金收入预算表</t>
  </si>
  <si>
    <t>表19</t>
  </si>
  <si>
    <t>2023年本级政府性基金支出预算总表</t>
  </si>
  <si>
    <t>表20</t>
  </si>
  <si>
    <t>2023年本级政府性基金支出预算表</t>
  </si>
  <si>
    <t>表21</t>
  </si>
  <si>
    <t>2023年本级政府性基金转移支付表</t>
  </si>
  <si>
    <t>表22</t>
  </si>
  <si>
    <t>2022年地方政府专项债务限额和余额情况表</t>
  </si>
  <si>
    <t>三、    国有资本经营预算报表</t>
  </si>
  <si>
    <t>表23</t>
  </si>
  <si>
    <t>2023本地区年国有资本经营预算收入表</t>
  </si>
  <si>
    <t>是</t>
  </si>
  <si>
    <t>备注：我县没有国有资本经营预算收入，此表为空表。</t>
  </si>
  <si>
    <t>表24</t>
  </si>
  <si>
    <t>2023年本地区国有资本经营预算支出表</t>
  </si>
  <si>
    <t>备注：我县没有国有资本经营预算支出，此表为空表。</t>
  </si>
  <si>
    <t>表25</t>
  </si>
  <si>
    <t>2023年本级国有资本经营预算收入表</t>
  </si>
  <si>
    <t>表26</t>
  </si>
  <si>
    <t>2023年本级国有资本经营预算支出表</t>
  </si>
  <si>
    <t>表27</t>
  </si>
  <si>
    <t>2023年本级国有资本经营预算转移支付分区域情况表</t>
  </si>
  <si>
    <t>备注：上级没有下达我县国有资本经营转移支付，此表为空表。</t>
  </si>
  <si>
    <t>四、    社会保险基金预算报表</t>
  </si>
  <si>
    <t>表28</t>
  </si>
  <si>
    <t>2022年社会保险基金收支执行情况表</t>
  </si>
  <si>
    <t>表29</t>
  </si>
  <si>
    <t>2023年社会保险基金收支预算表</t>
  </si>
  <si>
    <t>五、  “三公”经费汇总表及说明</t>
  </si>
  <si>
    <t>表30</t>
  </si>
  <si>
    <t>2023年“三公”经费支出预算表及增减变化情况说明</t>
  </si>
  <si>
    <t>说明1</t>
  </si>
  <si>
    <t>2023年财政收支预算安排说明</t>
  </si>
  <si>
    <t>说明2</t>
  </si>
  <si>
    <t>2023年预算绩效管理工作情况说明</t>
  </si>
  <si>
    <t>说明3</t>
  </si>
  <si>
    <t>政府性债务情况说明</t>
  </si>
  <si>
    <t xml:space="preserve">   说明4</t>
  </si>
  <si>
    <t>人代会预算报告名词解释</t>
  </si>
  <si>
    <t>单位：万元</t>
  </si>
  <si>
    <t>科  目  名  称</t>
  </si>
  <si>
    <t>年  初    预算数</t>
  </si>
  <si>
    <r>
      <rPr>
        <sz val="16"/>
        <rFont val="宋体"/>
        <charset val="134"/>
      </rPr>
      <t>上</t>
    </r>
    <r>
      <rPr>
        <sz val="16"/>
        <rFont val="宋体"/>
        <charset val="0"/>
      </rPr>
      <t xml:space="preserve">    </t>
    </r>
    <r>
      <rPr>
        <sz val="16"/>
        <rFont val="宋体"/>
        <charset val="134"/>
      </rPr>
      <t>年</t>
    </r>
    <r>
      <rPr>
        <sz val="16"/>
        <rFont val="宋体"/>
        <charset val="0"/>
      </rPr>
      <t xml:space="preserve">           </t>
    </r>
    <r>
      <rPr>
        <sz val="16"/>
        <rFont val="宋体"/>
        <charset val="134"/>
      </rPr>
      <t>完成数</t>
    </r>
  </si>
  <si>
    <r>
      <rPr>
        <sz val="16"/>
        <rFont val="宋体"/>
        <charset val="134"/>
      </rPr>
      <t>本  年</t>
    </r>
    <r>
      <rPr>
        <sz val="16"/>
        <rFont val="宋体"/>
        <charset val="0"/>
      </rPr>
      <t xml:space="preserve">           </t>
    </r>
    <r>
      <rPr>
        <sz val="16"/>
        <rFont val="宋体"/>
        <charset val="134"/>
      </rPr>
      <t>完成数</t>
    </r>
  </si>
  <si>
    <t>执   行        占预算%</t>
  </si>
  <si>
    <t>执   行   较上年%</t>
  </si>
  <si>
    <t xml:space="preserve"> 说  明</t>
  </si>
  <si>
    <t>一、税收收入</t>
  </si>
  <si>
    <t xml:space="preserve">   1、增值税</t>
  </si>
  <si>
    <r>
      <rPr>
        <sz val="14"/>
        <rFont val="Times New Roman"/>
        <charset val="0"/>
      </rPr>
      <t xml:space="preserve">      2</t>
    </r>
    <r>
      <rPr>
        <sz val="14"/>
        <rFont val="宋体"/>
        <charset val="134"/>
      </rPr>
      <t>、企业所得税</t>
    </r>
  </si>
  <si>
    <r>
      <rPr>
        <sz val="14"/>
        <rFont val="Times New Roman"/>
        <charset val="0"/>
      </rPr>
      <t xml:space="preserve">      3</t>
    </r>
    <r>
      <rPr>
        <sz val="14"/>
        <rFont val="宋体"/>
        <charset val="134"/>
      </rPr>
      <t>、个人所得税</t>
    </r>
  </si>
  <si>
    <t xml:space="preserve">   4、资源税</t>
  </si>
  <si>
    <t xml:space="preserve">   5、城市维护建设税</t>
  </si>
  <si>
    <t xml:space="preserve">   6、房产税</t>
  </si>
  <si>
    <t xml:space="preserve">   7、印花税</t>
  </si>
  <si>
    <t xml:space="preserve">   8、城镇土地使用税</t>
  </si>
  <si>
    <t xml:space="preserve">   9、土地增值税</t>
  </si>
  <si>
    <t xml:space="preserve">   10、车船税</t>
  </si>
  <si>
    <t xml:space="preserve">   11、耕地占用税</t>
  </si>
  <si>
    <t xml:space="preserve">   12、契税</t>
  </si>
  <si>
    <t>二、非税收入</t>
  </si>
  <si>
    <r>
      <rPr>
        <sz val="14"/>
        <rFont val="Times New Roman"/>
        <charset val="0"/>
      </rPr>
      <t xml:space="preserve">      1</t>
    </r>
    <r>
      <rPr>
        <sz val="14"/>
        <rFont val="宋体"/>
        <charset val="134"/>
      </rPr>
      <t>、专项收入</t>
    </r>
  </si>
  <si>
    <r>
      <rPr>
        <sz val="14"/>
        <rFont val="Times New Roman"/>
        <charset val="0"/>
      </rPr>
      <t xml:space="preserve">      2</t>
    </r>
    <r>
      <rPr>
        <sz val="14"/>
        <rFont val="宋体"/>
        <charset val="134"/>
      </rPr>
      <t>、行政事业性收费收入</t>
    </r>
  </si>
  <si>
    <r>
      <rPr>
        <sz val="14"/>
        <rFont val="Times New Roman"/>
        <charset val="0"/>
      </rPr>
      <t xml:space="preserve">      3</t>
    </r>
    <r>
      <rPr>
        <sz val="14"/>
        <rFont val="宋体"/>
        <charset val="134"/>
      </rPr>
      <t>、罚没收入</t>
    </r>
  </si>
  <si>
    <r>
      <rPr>
        <sz val="14"/>
        <rFont val="Times New Roman"/>
        <charset val="0"/>
      </rPr>
      <t xml:space="preserve">      4</t>
    </r>
    <r>
      <rPr>
        <sz val="14"/>
        <rFont val="宋体"/>
        <charset val="0"/>
      </rPr>
      <t>、国有资源有偿使用收入</t>
    </r>
  </si>
  <si>
    <r>
      <rPr>
        <sz val="14"/>
        <rFont val="Times New Roman"/>
        <charset val="0"/>
      </rPr>
      <t xml:space="preserve">      5</t>
    </r>
    <r>
      <rPr>
        <sz val="14"/>
        <rFont val="宋体"/>
        <charset val="134"/>
      </rPr>
      <t>、捐赠收入</t>
    </r>
  </si>
  <si>
    <r>
      <rPr>
        <sz val="14"/>
        <rFont val="Times New Roman"/>
        <charset val="0"/>
      </rPr>
      <t xml:space="preserve">      6</t>
    </r>
    <r>
      <rPr>
        <sz val="14"/>
        <rFont val="宋体"/>
        <charset val="134"/>
      </rPr>
      <t>、政府住房基金收入</t>
    </r>
  </si>
  <si>
    <r>
      <rPr>
        <sz val="14"/>
        <rFont val="Times New Roman"/>
        <charset val="0"/>
      </rPr>
      <t xml:space="preserve">      7</t>
    </r>
    <r>
      <rPr>
        <sz val="14"/>
        <rFont val="宋体"/>
        <charset val="134"/>
      </rPr>
      <t>、其他收入</t>
    </r>
  </si>
  <si>
    <t>一般公共预算收入</t>
  </si>
  <si>
    <t>政府性基金收入</t>
  </si>
  <si>
    <t>地方财政预算收入总计</t>
  </si>
  <si>
    <t>年 初    预算数</t>
  </si>
  <si>
    <r>
      <rPr>
        <sz val="16"/>
        <rFont val="宋体"/>
        <charset val="134"/>
      </rPr>
      <t>上</t>
    </r>
    <r>
      <rPr>
        <sz val="16"/>
        <rFont val="Times New Roman"/>
        <charset val="0"/>
      </rPr>
      <t xml:space="preserve">    </t>
    </r>
    <r>
      <rPr>
        <sz val="16"/>
        <rFont val="宋体"/>
        <charset val="134"/>
      </rPr>
      <t>年</t>
    </r>
    <r>
      <rPr>
        <sz val="16"/>
        <rFont val="Times New Roman"/>
        <charset val="0"/>
      </rPr>
      <t xml:space="preserve">           </t>
    </r>
    <r>
      <rPr>
        <sz val="16"/>
        <rFont val="宋体"/>
        <charset val="134"/>
      </rPr>
      <t>完成数</t>
    </r>
  </si>
  <si>
    <r>
      <rPr>
        <sz val="16"/>
        <rFont val="宋体"/>
        <charset val="134"/>
      </rPr>
      <t>本</t>
    </r>
    <r>
      <rPr>
        <sz val="16"/>
        <rFont val="Times New Roman"/>
        <charset val="0"/>
      </rPr>
      <t xml:space="preserve">    </t>
    </r>
    <r>
      <rPr>
        <sz val="16"/>
        <rFont val="宋体"/>
        <charset val="134"/>
      </rPr>
      <t>年</t>
    </r>
    <r>
      <rPr>
        <sz val="16"/>
        <rFont val="Times New Roman"/>
        <charset val="0"/>
      </rPr>
      <t xml:space="preserve">           </t>
    </r>
    <r>
      <rPr>
        <sz val="16"/>
        <rFont val="宋体"/>
        <charset val="134"/>
      </rPr>
      <t>完成数</t>
    </r>
  </si>
  <si>
    <r>
      <rPr>
        <sz val="16"/>
        <rFont val="宋体"/>
        <charset val="134"/>
      </rPr>
      <t>执</t>
    </r>
    <r>
      <rPr>
        <sz val="16"/>
        <rFont val="Times New Roman"/>
        <charset val="0"/>
      </rPr>
      <t xml:space="preserve">       </t>
    </r>
    <r>
      <rPr>
        <sz val="16"/>
        <rFont val="宋体"/>
        <charset val="134"/>
      </rPr>
      <t>行</t>
    </r>
    <r>
      <rPr>
        <sz val="16"/>
        <rFont val="Times New Roman"/>
        <charset val="0"/>
      </rPr>
      <t xml:space="preserve">        </t>
    </r>
    <r>
      <rPr>
        <sz val="16"/>
        <rFont val="宋体"/>
        <charset val="134"/>
      </rPr>
      <t>占预算</t>
    </r>
    <r>
      <rPr>
        <sz val="16"/>
        <rFont val="Times New Roman"/>
        <charset val="0"/>
      </rPr>
      <t>%</t>
    </r>
  </si>
  <si>
    <r>
      <rPr>
        <sz val="16"/>
        <rFont val="宋体"/>
        <charset val="134"/>
      </rPr>
      <t>执</t>
    </r>
    <r>
      <rPr>
        <sz val="16"/>
        <rFont val="Times New Roman"/>
        <charset val="0"/>
      </rPr>
      <t xml:space="preserve">       </t>
    </r>
    <r>
      <rPr>
        <sz val="16"/>
        <rFont val="宋体"/>
        <charset val="134"/>
      </rPr>
      <t>行</t>
    </r>
    <r>
      <rPr>
        <sz val="16"/>
        <rFont val="Times New Roman"/>
        <charset val="0"/>
      </rPr>
      <t xml:space="preserve">         </t>
    </r>
    <r>
      <rPr>
        <sz val="16"/>
        <rFont val="宋体"/>
        <charset val="134"/>
      </rPr>
      <t>较上年</t>
    </r>
    <r>
      <rPr>
        <sz val="16"/>
        <rFont val="Times New Roman"/>
        <charset val="0"/>
      </rPr>
      <t>%</t>
    </r>
  </si>
  <si>
    <t>201一般公共服务支出</t>
  </si>
  <si>
    <t>203国防支出</t>
  </si>
  <si>
    <t>204公共安全支出</t>
  </si>
  <si>
    <t>205教育支出</t>
  </si>
  <si>
    <t>206科学技术支出</t>
  </si>
  <si>
    <t>207文化体育与传媒支出</t>
  </si>
  <si>
    <t>208社会保障和就业支出</t>
  </si>
  <si>
    <t>210医疗卫生与计划生育支出</t>
  </si>
  <si>
    <t>211节能环保支出</t>
  </si>
  <si>
    <t>212城乡社区支出</t>
  </si>
  <si>
    <t>213农林水支出</t>
  </si>
  <si>
    <t>214交通运输支出</t>
  </si>
  <si>
    <t>215资源勘探信息等支出</t>
  </si>
  <si>
    <t>216商业服务业等支出</t>
  </si>
  <si>
    <t>217金融支出</t>
  </si>
  <si>
    <t>220自然资源海洋气象等支出</t>
  </si>
  <si>
    <t>221住房保障支出</t>
  </si>
  <si>
    <t>222粮油物资储备支出</t>
  </si>
  <si>
    <t>224灾害防治及应急管理支出</t>
  </si>
  <si>
    <t>229其他支出</t>
  </si>
  <si>
    <t>230转移性支出</t>
  </si>
  <si>
    <t>232债务付息支出</t>
  </si>
  <si>
    <t>233债务发行费支出</t>
  </si>
  <si>
    <t>一般公共预算支出</t>
  </si>
  <si>
    <t>政府性基金预算支出</t>
  </si>
  <si>
    <t>地方财政预算支出总计</t>
  </si>
  <si>
    <t>年初预算数</t>
  </si>
  <si>
    <t>执  行        占预算%</t>
  </si>
  <si>
    <t>执   行    较上年%</t>
  </si>
  <si>
    <r>
      <rPr>
        <sz val="14"/>
        <rFont val="Times New Roman"/>
        <charset val="0"/>
      </rPr>
      <t xml:space="preserve">      4</t>
    </r>
    <r>
      <rPr>
        <sz val="14"/>
        <rFont val="宋体"/>
        <charset val="134"/>
      </rPr>
      <t>、国有资源有偿使用收入</t>
    </r>
  </si>
  <si>
    <t>本级一般公共预算收入</t>
  </si>
  <si>
    <r>
      <rPr>
        <sz val="16"/>
        <rFont val="宋体"/>
        <charset val="134"/>
      </rPr>
      <t>执</t>
    </r>
    <r>
      <rPr>
        <sz val="16"/>
        <rFont val="Times New Roman"/>
        <charset val="134"/>
      </rPr>
      <t xml:space="preserve">      </t>
    </r>
    <r>
      <rPr>
        <sz val="16"/>
        <rFont val="宋体"/>
        <charset val="134"/>
      </rPr>
      <t>行</t>
    </r>
    <r>
      <rPr>
        <sz val="16"/>
        <rFont val="Times New Roman"/>
        <charset val="134"/>
      </rPr>
      <t xml:space="preserve">         </t>
    </r>
    <r>
      <rPr>
        <sz val="16"/>
        <rFont val="宋体"/>
        <charset val="134"/>
      </rPr>
      <t>占预算</t>
    </r>
    <r>
      <rPr>
        <sz val="16"/>
        <rFont val="Times New Roman"/>
        <charset val="134"/>
      </rPr>
      <t>%</t>
    </r>
  </si>
  <si>
    <r>
      <rPr>
        <sz val="16"/>
        <rFont val="宋体"/>
        <charset val="134"/>
      </rPr>
      <t xml:space="preserve">执 </t>
    </r>
    <r>
      <rPr>
        <sz val="16"/>
        <rFont val="Times New Roman"/>
        <charset val="134"/>
      </rPr>
      <t xml:space="preserve">      </t>
    </r>
    <r>
      <rPr>
        <sz val="16"/>
        <rFont val="宋体"/>
        <charset val="134"/>
      </rPr>
      <t>行</t>
    </r>
    <r>
      <rPr>
        <sz val="16"/>
        <rFont val="Times New Roman"/>
        <charset val="134"/>
      </rPr>
      <t xml:space="preserve">         </t>
    </r>
    <r>
      <rPr>
        <sz val="16"/>
        <rFont val="宋体"/>
        <charset val="134"/>
      </rPr>
      <t>较上年</t>
    </r>
    <r>
      <rPr>
        <sz val="16"/>
        <rFont val="Times New Roman"/>
        <charset val="134"/>
      </rPr>
      <t>%</t>
    </r>
  </si>
  <si>
    <t>本级一般公共预算支出</t>
  </si>
  <si>
    <t xml:space="preserve">                                                                                  单位：万元</t>
  </si>
  <si>
    <t>项     目</t>
  </si>
  <si>
    <t>金 额</t>
  </si>
  <si>
    <t>项    目</t>
  </si>
  <si>
    <t>金  额</t>
  </si>
  <si>
    <t>地方财政收入</t>
  </si>
  <si>
    <t>地方财政支出</t>
  </si>
  <si>
    <t>上级补助收入</t>
  </si>
  <si>
    <t>上解上级支出</t>
  </si>
  <si>
    <t>地方政府一般债券转贷收入</t>
  </si>
  <si>
    <t>地方政府一般债务还本支出</t>
  </si>
  <si>
    <t>调入预算稳定调节基金</t>
  </si>
  <si>
    <t>增设预算周转金</t>
  </si>
  <si>
    <t>调入资金</t>
  </si>
  <si>
    <t>补充预算稳定调节基金</t>
  </si>
  <si>
    <t>上年结余</t>
  </si>
  <si>
    <t>结转下年支出</t>
  </si>
  <si>
    <t>收入总计</t>
  </si>
  <si>
    <t>支出总计</t>
  </si>
  <si>
    <t>收           入</t>
  </si>
  <si>
    <t>支         出</t>
  </si>
  <si>
    <t>项          目</t>
  </si>
  <si>
    <t>2022年预算</t>
  </si>
  <si>
    <t>2023年预算</t>
  </si>
  <si>
    <t>功能分类</t>
  </si>
  <si>
    <t>一、本年收入</t>
  </si>
  <si>
    <t>一、个人部分</t>
  </si>
  <si>
    <t>二、上级补助收入</t>
  </si>
  <si>
    <t xml:space="preserve">   个人工资</t>
  </si>
  <si>
    <t xml:space="preserve">   1、返还性收入</t>
  </si>
  <si>
    <t xml:space="preserve">   公务员年终奖金</t>
  </si>
  <si>
    <t xml:space="preserve">      增值税返还收入</t>
  </si>
  <si>
    <t xml:space="preserve">   基础绩效奖</t>
  </si>
  <si>
    <t xml:space="preserve">      所得税基数返还收入</t>
  </si>
  <si>
    <t xml:space="preserve">   奖励绩效奖</t>
  </si>
  <si>
    <t xml:space="preserve">      成品油改革返还收入</t>
  </si>
  <si>
    <t xml:space="preserve">   降温取暖</t>
  </si>
  <si>
    <t xml:space="preserve">      营改增基数返还</t>
  </si>
  <si>
    <t xml:space="preserve">   住房公积金</t>
  </si>
  <si>
    <t xml:space="preserve">   2、一般性转移支付收入</t>
  </si>
  <si>
    <t xml:space="preserve">   职工医保</t>
  </si>
  <si>
    <t xml:space="preserve">     均衡性转移支付补助收入</t>
  </si>
  <si>
    <t xml:space="preserve">   车改补贴</t>
  </si>
  <si>
    <t xml:space="preserve">     基本财力保障机制奖补</t>
  </si>
  <si>
    <t xml:space="preserve">   工伤保险</t>
  </si>
  <si>
    <t xml:space="preserve">     绩效考核奖补资金</t>
  </si>
  <si>
    <t>养老保险单位缴费</t>
  </si>
  <si>
    <t xml:space="preserve">     固定数额补助收入</t>
  </si>
  <si>
    <t xml:space="preserve">     结算补助收入</t>
  </si>
  <si>
    <t xml:space="preserve">    3、预计新增财力</t>
  </si>
  <si>
    <t>三、债券转贷收入</t>
  </si>
  <si>
    <t xml:space="preserve">    新增一般债券转贷收入</t>
  </si>
  <si>
    <t xml:space="preserve"> 再融资债券转贷收入</t>
  </si>
  <si>
    <t>四、动用预算稳定调节基金</t>
  </si>
  <si>
    <t>二、公用部分</t>
  </si>
  <si>
    <t>五、调入资金</t>
  </si>
  <si>
    <t>1、标准经费</t>
  </si>
  <si>
    <t>六、上解上级支出</t>
  </si>
  <si>
    <t>2、县级安排项目支出</t>
  </si>
  <si>
    <t>七、债务还本支出</t>
  </si>
  <si>
    <t>三、预备费</t>
  </si>
  <si>
    <t>四、债务付息支出</t>
  </si>
  <si>
    <t>当年可用财力</t>
  </si>
  <si>
    <t>当年可用财力安排支出</t>
  </si>
  <si>
    <t>当年可用财力结余</t>
  </si>
  <si>
    <t xml:space="preserve">    专项转移支付</t>
  </si>
  <si>
    <t>上级专项支出</t>
  </si>
  <si>
    <t>一般公共预算结余</t>
  </si>
  <si>
    <t>政府性基金支出</t>
  </si>
  <si>
    <t>上级补助</t>
  </si>
  <si>
    <t>上级补助支出</t>
  </si>
  <si>
    <t>本级收入</t>
  </si>
  <si>
    <t>基金本级支出</t>
  </si>
  <si>
    <t>上年专项债券支出</t>
  </si>
  <si>
    <t>土地储备债券还本</t>
  </si>
  <si>
    <t>专项债券利息</t>
  </si>
  <si>
    <t>调出资金</t>
  </si>
  <si>
    <t>基金当年结余</t>
  </si>
  <si>
    <t>地方财政收入总计</t>
  </si>
  <si>
    <t>地方财政支出总计</t>
  </si>
  <si>
    <t>2023年县本级一般公共预算收入预算表</t>
  </si>
  <si>
    <t>上  年
执行数</t>
  </si>
  <si>
    <t>2023年
预算数</t>
  </si>
  <si>
    <t>预算数
比上年±%</t>
  </si>
  <si>
    <t>备注</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</si>
  <si>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</si>
  <si>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</si>
  <si>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</si>
  <si>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</si>
  <si>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</si>
  <si>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</si>
  <si>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</si>
  <si>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</si>
  <si>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</si>
  <si>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</si>
  <si>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</si>
  <si>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</si>
  <si>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</si>
  <si>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</si>
  <si>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</si>
  <si>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</si>
  <si>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</si>
  <si>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</si>
  <si>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</si>
  <si>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</si>
  <si>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</si>
  <si>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</si>
  <si>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收入合计</t>
  </si>
  <si>
    <t xml:space="preserve">                                        单位：万元</t>
  </si>
  <si>
    <t>经济分类</t>
  </si>
  <si>
    <t>预算数</t>
  </si>
  <si>
    <t>备  注</t>
  </si>
  <si>
    <t xml:space="preserve">  养老保险单位缴费</t>
  </si>
  <si>
    <t xml:space="preserve">                                                                    单位：万元</t>
  </si>
  <si>
    <t>金额</t>
  </si>
  <si>
    <t>207文化旅游体育与传媒支出</t>
  </si>
  <si>
    <t>210卫生健康支出</t>
  </si>
  <si>
    <t>227预备费</t>
  </si>
  <si>
    <t xml:space="preserve">        基金本级支出</t>
  </si>
  <si>
    <t xml:space="preserve">        上级补助支出</t>
  </si>
  <si>
    <t xml:space="preserve">        当年结余</t>
  </si>
  <si>
    <t>县级财政预算支出总计</t>
  </si>
  <si>
    <t>单位：元</t>
  </si>
  <si>
    <t>部门经济科目编码</t>
  </si>
  <si>
    <t>部门经济科目名称</t>
  </si>
  <si>
    <t>政府经济科目编码</t>
  </si>
  <si>
    <t>政府经济科目名称</t>
  </si>
  <si>
    <t>合计</t>
  </si>
  <si>
    <t>人员经费支出</t>
  </si>
  <si>
    <t>公用经费支出</t>
  </si>
  <si>
    <t>专项业务经费支出</t>
  </si>
  <si>
    <t>1</t>
  </si>
  <si>
    <t/>
  </si>
  <si>
    <t>2</t>
  </si>
  <si>
    <t>301</t>
  </si>
  <si>
    <t>工资福利支出</t>
  </si>
  <si>
    <t>3</t>
  </si>
  <si>
    <t>　　30101</t>
  </si>
  <si>
    <t>　　基本工资</t>
  </si>
  <si>
    <t>50101</t>
  </si>
  <si>
    <t>工资奖金津补贴</t>
  </si>
  <si>
    <t>4</t>
  </si>
  <si>
    <t>50501</t>
  </si>
  <si>
    <t>5</t>
  </si>
  <si>
    <t>　　30102</t>
  </si>
  <si>
    <t>　　津贴补贴</t>
  </si>
  <si>
    <t>6</t>
  </si>
  <si>
    <t>7</t>
  </si>
  <si>
    <t>　　30103</t>
  </si>
  <si>
    <t>　　奖金</t>
  </si>
  <si>
    <t>8</t>
  </si>
  <si>
    <t>9</t>
  </si>
  <si>
    <t>　　30106</t>
  </si>
  <si>
    <t>　　伙食补助费</t>
  </si>
  <si>
    <t>10</t>
  </si>
  <si>
    <t>　　30107</t>
  </si>
  <si>
    <t>　　绩效工资</t>
  </si>
  <si>
    <t>11</t>
  </si>
  <si>
    <t>50199</t>
  </si>
  <si>
    <t>其他工资福利支出</t>
  </si>
  <si>
    <t>12</t>
  </si>
  <si>
    <t>13</t>
  </si>
  <si>
    <t>　　30108</t>
  </si>
  <si>
    <t>　　机关事业单位基本养老保险缴费</t>
  </si>
  <si>
    <t>50102</t>
  </si>
  <si>
    <t>社会保障缴费</t>
  </si>
  <si>
    <t>14</t>
  </si>
  <si>
    <t>15</t>
  </si>
  <si>
    <t>　　30110</t>
  </si>
  <si>
    <t>　　职工基本医疗保险缴费</t>
  </si>
  <si>
    <t>16</t>
  </si>
  <si>
    <t>17</t>
  </si>
  <si>
    <t>　　30111</t>
  </si>
  <si>
    <t>　　公务员医疗补助缴费</t>
  </si>
  <si>
    <t>18</t>
  </si>
  <si>
    <t>　　30112</t>
  </si>
  <si>
    <t>　　其他社会保障缴费</t>
  </si>
  <si>
    <t>19</t>
  </si>
  <si>
    <t>20</t>
  </si>
  <si>
    <t>　　30113</t>
  </si>
  <si>
    <t>　　住房公积金</t>
  </si>
  <si>
    <t>50103</t>
  </si>
  <si>
    <t>住房公积金</t>
  </si>
  <si>
    <t>21</t>
  </si>
  <si>
    <t>　　30114</t>
  </si>
  <si>
    <t>　　医疗费</t>
  </si>
  <si>
    <t>22</t>
  </si>
  <si>
    <t>　　30199</t>
  </si>
  <si>
    <t>　　其他工资福利支出</t>
  </si>
  <si>
    <t>23</t>
  </si>
  <si>
    <t>24</t>
  </si>
  <si>
    <t>302</t>
  </si>
  <si>
    <t>商品和服务支出</t>
  </si>
  <si>
    <t>25</t>
  </si>
  <si>
    <t>　　30201</t>
  </si>
  <si>
    <t>　　办公费</t>
  </si>
  <si>
    <t>50201</t>
  </si>
  <si>
    <t>办公经费</t>
  </si>
  <si>
    <t>26</t>
  </si>
  <si>
    <t>50502</t>
  </si>
  <si>
    <t>27</t>
  </si>
  <si>
    <t>　　30202</t>
  </si>
  <si>
    <t>　　印刷费</t>
  </si>
  <si>
    <t>28</t>
  </si>
  <si>
    <t>29</t>
  </si>
  <si>
    <t>　　30203</t>
  </si>
  <si>
    <t>　　咨询费</t>
  </si>
  <si>
    <t>50205</t>
  </si>
  <si>
    <t>委托业务费</t>
  </si>
  <si>
    <t>30</t>
  </si>
  <si>
    <t>31</t>
  </si>
  <si>
    <t>　　30204</t>
  </si>
  <si>
    <t>　　手续费</t>
  </si>
  <si>
    <t>32</t>
  </si>
  <si>
    <t>33</t>
  </si>
  <si>
    <t>　　30205</t>
  </si>
  <si>
    <t>　　水费</t>
  </si>
  <si>
    <t>34</t>
  </si>
  <si>
    <t>35</t>
  </si>
  <si>
    <t>　　30206</t>
  </si>
  <si>
    <t>　　电费</t>
  </si>
  <si>
    <t>36</t>
  </si>
  <si>
    <t>37</t>
  </si>
  <si>
    <t>　　30207</t>
  </si>
  <si>
    <t>　　邮电费</t>
  </si>
  <si>
    <t>38</t>
  </si>
  <si>
    <t>39</t>
  </si>
  <si>
    <t>　　30208</t>
  </si>
  <si>
    <t>　　取暖费</t>
  </si>
  <si>
    <t>40</t>
  </si>
  <si>
    <t>41</t>
  </si>
  <si>
    <t>　　30209</t>
  </si>
  <si>
    <t>　　物业管理费</t>
  </si>
  <si>
    <t>42</t>
  </si>
  <si>
    <t>　　30211</t>
  </si>
  <si>
    <t>　　差旅费</t>
  </si>
  <si>
    <t>43</t>
  </si>
  <si>
    <t>44</t>
  </si>
  <si>
    <t>　　30213</t>
  </si>
  <si>
    <t>　　维修（护）费</t>
  </si>
  <si>
    <t>50209</t>
  </si>
  <si>
    <t>维修（护）费</t>
  </si>
  <si>
    <t>45</t>
  </si>
  <si>
    <t>46</t>
  </si>
  <si>
    <t>　　30214</t>
  </si>
  <si>
    <t>　　租赁费</t>
  </si>
  <si>
    <t>47</t>
  </si>
  <si>
    <t>48</t>
  </si>
  <si>
    <t>　　30215</t>
  </si>
  <si>
    <t>　　会议费</t>
  </si>
  <si>
    <t>50202</t>
  </si>
  <si>
    <t>会议费</t>
  </si>
  <si>
    <t>49</t>
  </si>
  <si>
    <t>50</t>
  </si>
  <si>
    <t>　　30216</t>
  </si>
  <si>
    <t>　　培训费</t>
  </si>
  <si>
    <t>50203</t>
  </si>
  <si>
    <t>培训费</t>
  </si>
  <si>
    <t>51</t>
  </si>
  <si>
    <t>52</t>
  </si>
  <si>
    <t>　　30217</t>
  </si>
  <si>
    <t>　　公务接待费</t>
  </si>
  <si>
    <t>50206</t>
  </si>
  <si>
    <t>公务接待费</t>
  </si>
  <si>
    <t>53</t>
  </si>
  <si>
    <t>54</t>
  </si>
  <si>
    <t>　　30218</t>
  </si>
  <si>
    <t>　　专用材料费</t>
  </si>
  <si>
    <t>50204</t>
  </si>
  <si>
    <t>专用材料购置费</t>
  </si>
  <si>
    <t>55</t>
  </si>
  <si>
    <t>56</t>
  </si>
  <si>
    <t>　　30224</t>
  </si>
  <si>
    <t>　　被装购置费</t>
  </si>
  <si>
    <t>57</t>
  </si>
  <si>
    <t>58</t>
  </si>
  <si>
    <t>　　30225</t>
  </si>
  <si>
    <t>　　专用燃料费</t>
  </si>
  <si>
    <t>59</t>
  </si>
  <si>
    <t>　　30226</t>
  </si>
  <si>
    <t>　　劳务费</t>
  </si>
  <si>
    <t>60</t>
  </si>
  <si>
    <t>61</t>
  </si>
  <si>
    <t>　　30227</t>
  </si>
  <si>
    <t>　　委托业务费</t>
  </si>
  <si>
    <t>62</t>
  </si>
  <si>
    <t>63</t>
  </si>
  <si>
    <t>　　30228</t>
  </si>
  <si>
    <t>　　工会经费</t>
  </si>
  <si>
    <t>64</t>
  </si>
  <si>
    <t>65</t>
  </si>
  <si>
    <t>　　30229</t>
  </si>
  <si>
    <t>　　福利费</t>
  </si>
  <si>
    <t>66</t>
  </si>
  <si>
    <t>67</t>
  </si>
  <si>
    <t>　　30231</t>
  </si>
  <si>
    <t>　　公务用车运行维护费</t>
  </si>
  <si>
    <t>50208</t>
  </si>
  <si>
    <t>公务用车运行维护费</t>
  </si>
  <si>
    <t>68</t>
  </si>
  <si>
    <t>69</t>
  </si>
  <si>
    <t>　　30239</t>
  </si>
  <si>
    <t>　　其他交通费用</t>
  </si>
  <si>
    <t>70</t>
  </si>
  <si>
    <t>71</t>
  </si>
  <si>
    <t>　　30299</t>
  </si>
  <si>
    <t>　　其他商品和服务支出</t>
  </si>
  <si>
    <t>72</t>
  </si>
  <si>
    <t>50299</t>
  </si>
  <si>
    <t>其他商品和服务支出</t>
  </si>
  <si>
    <t>73</t>
  </si>
  <si>
    <t>74</t>
  </si>
  <si>
    <t>303</t>
  </si>
  <si>
    <t>对个人和家庭的补助</t>
  </si>
  <si>
    <t>75</t>
  </si>
  <si>
    <t>　　30301</t>
  </si>
  <si>
    <t>　　离休费</t>
  </si>
  <si>
    <t>50905</t>
  </si>
  <si>
    <t>离退休费</t>
  </si>
  <si>
    <t>76</t>
  </si>
  <si>
    <t>　　30303</t>
  </si>
  <si>
    <t>　　退职（役）费</t>
  </si>
  <si>
    <t>77</t>
  </si>
  <si>
    <t>　　30304</t>
  </si>
  <si>
    <t>　　抚恤金</t>
  </si>
  <si>
    <t>50901</t>
  </si>
  <si>
    <t>社会福利和救助</t>
  </si>
  <si>
    <t>78</t>
  </si>
  <si>
    <t>　　30305</t>
  </si>
  <si>
    <t>　　生活补助</t>
  </si>
  <si>
    <t>79</t>
  </si>
  <si>
    <t>80</t>
  </si>
  <si>
    <t>　　30306</t>
  </si>
  <si>
    <t>　　救济费</t>
  </si>
  <si>
    <t>81</t>
  </si>
  <si>
    <t>　　30307</t>
  </si>
  <si>
    <t>　　医疗费补助</t>
  </si>
  <si>
    <t>82</t>
  </si>
  <si>
    <t>　　30309</t>
  </si>
  <si>
    <t>　　奖励金</t>
  </si>
  <si>
    <t>83</t>
  </si>
  <si>
    <t>　　30310</t>
  </si>
  <si>
    <t>　　个人农业生产补贴</t>
  </si>
  <si>
    <t>50903</t>
  </si>
  <si>
    <t>个人农业生产补贴</t>
  </si>
  <si>
    <t>84</t>
  </si>
  <si>
    <t>　　30399</t>
  </si>
  <si>
    <t>　　其他对个人和家庭的补助</t>
  </si>
  <si>
    <t>50999</t>
  </si>
  <si>
    <t>其他对个人和家庭补助</t>
  </si>
  <si>
    <t>85</t>
  </si>
  <si>
    <t>309</t>
  </si>
  <si>
    <t>资本性支出（基本建设）</t>
  </si>
  <si>
    <t>86</t>
  </si>
  <si>
    <t>　　30901</t>
  </si>
  <si>
    <t>　　房屋建筑物购建</t>
  </si>
  <si>
    <t>50401</t>
  </si>
  <si>
    <t>房屋建筑物构建</t>
  </si>
  <si>
    <t>87</t>
  </si>
  <si>
    <t>　　30902</t>
  </si>
  <si>
    <t>　　办公设备购置</t>
  </si>
  <si>
    <t>50404</t>
  </si>
  <si>
    <t>设备购置</t>
  </si>
  <si>
    <t>88</t>
  </si>
  <si>
    <t>　　30903</t>
  </si>
  <si>
    <t>　　专用设备购置</t>
  </si>
  <si>
    <t>89</t>
  </si>
  <si>
    <t>　　30905</t>
  </si>
  <si>
    <t>　　基础设施建设</t>
  </si>
  <si>
    <t>50402</t>
  </si>
  <si>
    <t>基础设施建设</t>
  </si>
  <si>
    <t>90</t>
  </si>
  <si>
    <t>50602</t>
  </si>
  <si>
    <t>资本性支出（二）</t>
  </si>
  <si>
    <t>91</t>
  </si>
  <si>
    <t>　　30906</t>
  </si>
  <si>
    <t>　　大型修缮</t>
  </si>
  <si>
    <t>50405</t>
  </si>
  <si>
    <t>大型修缮</t>
  </si>
  <si>
    <t>92</t>
  </si>
  <si>
    <t>　　30907</t>
  </si>
  <si>
    <t>　　信息网络及软件购置更新</t>
  </si>
  <si>
    <t>93</t>
  </si>
  <si>
    <t>　　30999</t>
  </si>
  <si>
    <t>　　其他基本建设支出</t>
  </si>
  <si>
    <t>50499</t>
  </si>
  <si>
    <t>其他资本性支出</t>
  </si>
  <si>
    <t>94</t>
  </si>
  <si>
    <t>310</t>
  </si>
  <si>
    <t>资本性支出</t>
  </si>
  <si>
    <t>95</t>
  </si>
  <si>
    <t>　　31001</t>
  </si>
  <si>
    <t>50301</t>
  </si>
  <si>
    <t>96</t>
  </si>
  <si>
    <t>50601</t>
  </si>
  <si>
    <t>资本性支出（一）</t>
  </si>
  <si>
    <t>97</t>
  </si>
  <si>
    <t>　　31002</t>
  </si>
  <si>
    <t>50306</t>
  </si>
  <si>
    <t>98</t>
  </si>
  <si>
    <t>99</t>
  </si>
  <si>
    <t>　　31003</t>
  </si>
  <si>
    <t>100</t>
  </si>
  <si>
    <t>101</t>
  </si>
  <si>
    <t>　　31005</t>
  </si>
  <si>
    <t>50302</t>
  </si>
  <si>
    <t>102</t>
  </si>
  <si>
    <t>103</t>
  </si>
  <si>
    <t>　　31006</t>
  </si>
  <si>
    <t>50307</t>
  </si>
  <si>
    <t>104</t>
  </si>
  <si>
    <t>105</t>
  </si>
  <si>
    <t>　　31007</t>
  </si>
  <si>
    <t>106</t>
  </si>
  <si>
    <t>　　31008</t>
  </si>
  <si>
    <t>　　物资储备</t>
  </si>
  <si>
    <t>50399</t>
  </si>
  <si>
    <t>107</t>
  </si>
  <si>
    <t>　　31009</t>
  </si>
  <si>
    <t>　　土地补偿</t>
  </si>
  <si>
    <t>50305</t>
  </si>
  <si>
    <t>土地征迁补偿和安置支出</t>
  </si>
  <si>
    <t>108</t>
  </si>
  <si>
    <t>　　31099</t>
  </si>
  <si>
    <t>　　其他资本性支出</t>
  </si>
  <si>
    <t>109</t>
  </si>
  <si>
    <t>110</t>
  </si>
  <si>
    <t>312</t>
  </si>
  <si>
    <t>对企业补助</t>
  </si>
  <si>
    <t>111</t>
  </si>
  <si>
    <t>　　31201</t>
  </si>
  <si>
    <t>　　资本金注入</t>
  </si>
  <si>
    <t>50801</t>
  </si>
  <si>
    <t>对企业资本性支出（一）</t>
  </si>
  <si>
    <t>112</t>
  </si>
  <si>
    <t>　　31204</t>
  </si>
  <si>
    <t>　　费用补贴</t>
  </si>
  <si>
    <t>50701</t>
  </si>
  <si>
    <t>费用补贴</t>
  </si>
  <si>
    <t>113</t>
  </si>
  <si>
    <t>　　31299</t>
  </si>
  <si>
    <t>　　其他对企业补助</t>
  </si>
  <si>
    <t>50799</t>
  </si>
  <si>
    <t>其他对企业补助</t>
  </si>
  <si>
    <t>114</t>
  </si>
  <si>
    <t>313</t>
  </si>
  <si>
    <t>对社会保障基金补助</t>
  </si>
  <si>
    <t>115</t>
  </si>
  <si>
    <t>　　31302</t>
  </si>
  <si>
    <t>　　对社会保险基金补助</t>
  </si>
  <si>
    <t>51002</t>
  </si>
  <si>
    <t>对社会保险基金补助</t>
  </si>
  <si>
    <t>116</t>
  </si>
  <si>
    <t>399</t>
  </si>
  <si>
    <t>其他支出</t>
  </si>
  <si>
    <t>117</t>
  </si>
  <si>
    <t>　　39999</t>
  </si>
  <si>
    <t>　　其他支出</t>
  </si>
  <si>
    <t>59999</t>
  </si>
  <si>
    <t>功能科目编码</t>
  </si>
  <si>
    <t>功能科目名称</t>
  </si>
  <si>
    <t>201</t>
  </si>
  <si>
    <t>一般公共服务支出</t>
  </si>
  <si>
    <t>　　20101</t>
  </si>
  <si>
    <t>人大事务</t>
  </si>
  <si>
    <t>　　　　2010101</t>
  </si>
  <si>
    <t>行政运行</t>
  </si>
  <si>
    <t>　　　　2010102</t>
  </si>
  <si>
    <t>一般行政管理事务</t>
  </si>
  <si>
    <t>　　　　2010150</t>
  </si>
  <si>
    <t>事业运行</t>
  </si>
  <si>
    <t>　　20102</t>
  </si>
  <si>
    <t>政协事务</t>
  </si>
  <si>
    <t>　　　　2010201</t>
  </si>
  <si>
    <t>　　　　2010204</t>
  </si>
  <si>
    <t>政协会议</t>
  </si>
  <si>
    <t>　　　　2010205</t>
  </si>
  <si>
    <t>委员视察</t>
  </si>
  <si>
    <t>　　　　2010250</t>
  </si>
  <si>
    <t>　　　　2010299</t>
  </si>
  <si>
    <t>其他政协事务支出</t>
  </si>
  <si>
    <t>　　20103</t>
  </si>
  <si>
    <t>政府办公厅（室）及相关机构事务</t>
  </si>
  <si>
    <t>　　　　2010301</t>
  </si>
  <si>
    <t>　　　　2010302</t>
  </si>
  <si>
    <t>　　　　2010303</t>
  </si>
  <si>
    <t>机关服务</t>
  </si>
  <si>
    <t>　　　　2010304</t>
  </si>
  <si>
    <t>专项服务</t>
  </si>
  <si>
    <t>　　　　2010305</t>
  </si>
  <si>
    <t>专项业务及机关事务管理</t>
  </si>
  <si>
    <t>　　　　2010308</t>
  </si>
  <si>
    <t>信访事务</t>
  </si>
  <si>
    <t>　　　　2010350</t>
  </si>
  <si>
    <t>　　　　2010399</t>
  </si>
  <si>
    <t>其他政府办公厅（室）及相关机构事务支出</t>
  </si>
  <si>
    <t>　　20104</t>
  </si>
  <si>
    <t>发展与改革事务</t>
  </si>
  <si>
    <t>　　　　2010401</t>
  </si>
  <si>
    <t>　　　　2010402</t>
  </si>
  <si>
    <t>　　　　2010450</t>
  </si>
  <si>
    <t>　　　　2010499</t>
  </si>
  <si>
    <t>其他发展与改革事务支出</t>
  </si>
  <si>
    <t>　　20105</t>
  </si>
  <si>
    <t>统计信息事务</t>
  </si>
  <si>
    <t>　　　　2010501</t>
  </si>
  <si>
    <t>　　　　2010506</t>
  </si>
  <si>
    <t>统计管理</t>
  </si>
  <si>
    <t>　　　　2010550</t>
  </si>
  <si>
    <t>　　　　2010599</t>
  </si>
  <si>
    <t>其他统计信息事务支出</t>
  </si>
  <si>
    <t>　　20106</t>
  </si>
  <si>
    <t>财政事务</t>
  </si>
  <si>
    <t>　　　　2010601</t>
  </si>
  <si>
    <t>　　　　2010602</t>
  </si>
  <si>
    <t>　　　　2010607</t>
  </si>
  <si>
    <t>信息化建设</t>
  </si>
  <si>
    <t>　　　　2010608</t>
  </si>
  <si>
    <t>财政委托业务支出</t>
  </si>
  <si>
    <t>　　　　2010650</t>
  </si>
  <si>
    <t>　　　　2010699</t>
  </si>
  <si>
    <t>其他财政事务支出</t>
  </si>
  <si>
    <t>　　20107</t>
  </si>
  <si>
    <t>税收事务</t>
  </si>
  <si>
    <t>　　　　2010702</t>
  </si>
  <si>
    <t>　　20108</t>
  </si>
  <si>
    <t>审计事务</t>
  </si>
  <si>
    <t>　　　　2010801</t>
  </si>
  <si>
    <t>　　　　2010804</t>
  </si>
  <si>
    <t>审计业务</t>
  </si>
  <si>
    <t>　　　　2010805</t>
  </si>
  <si>
    <t>审计管理</t>
  </si>
  <si>
    <t>　　　　2010806</t>
  </si>
  <si>
    <t>　　　　2010850</t>
  </si>
  <si>
    <t>　　20111</t>
  </si>
  <si>
    <t>纪检监察事务</t>
  </si>
  <si>
    <t>　　　　2011101</t>
  </si>
  <si>
    <t>　　　　2011102</t>
  </si>
  <si>
    <t>　　　　2011105</t>
  </si>
  <si>
    <t>派驻派出机构</t>
  </si>
  <si>
    <t>　　　　2011150</t>
  </si>
  <si>
    <t>　　　　2011199</t>
  </si>
  <si>
    <t>其他纪检监察事务支出</t>
  </si>
  <si>
    <t>　　20113</t>
  </si>
  <si>
    <t>商贸事务</t>
  </si>
  <si>
    <t>　　　　2011301</t>
  </si>
  <si>
    <t>　　　　2011302</t>
  </si>
  <si>
    <t>　　　　2011350</t>
  </si>
  <si>
    <t>　　　　2011399</t>
  </si>
  <si>
    <t>其他商贸事务支出</t>
  </si>
  <si>
    <t>　　20126</t>
  </si>
  <si>
    <t>档案事务</t>
  </si>
  <si>
    <t>　　　　2012601</t>
  </si>
  <si>
    <t>　　　　2012602</t>
  </si>
  <si>
    <t>　　　　2012604</t>
  </si>
  <si>
    <t>档案馆</t>
  </si>
  <si>
    <t>　　　　2012699</t>
  </si>
  <si>
    <t>其他档案事务支出</t>
  </si>
  <si>
    <t>　　20128</t>
  </si>
  <si>
    <t>民主党派及工商联事务</t>
  </si>
  <si>
    <t>　　　　2012801</t>
  </si>
  <si>
    <t>　　　　2012802</t>
  </si>
  <si>
    <t>　　20129</t>
  </si>
  <si>
    <t>群众团体事务</t>
  </si>
  <si>
    <t>　　　　2012901</t>
  </si>
  <si>
    <t>　　　　2012902</t>
  </si>
  <si>
    <t>　　　　2012950</t>
  </si>
  <si>
    <t>　　20131</t>
  </si>
  <si>
    <t>党委办公厅（室）及相关机构事务</t>
  </si>
  <si>
    <t>　　　　2013101</t>
  </si>
  <si>
    <t>　　　　2013102</t>
  </si>
  <si>
    <t>　　　　2013105</t>
  </si>
  <si>
    <t>专项业务</t>
  </si>
  <si>
    <t>　　　　2013150</t>
  </si>
  <si>
    <t>　　　　2013199</t>
  </si>
  <si>
    <t>其他党委办公厅（室）及相关机构事务支出</t>
  </si>
  <si>
    <t>　　20132</t>
  </si>
  <si>
    <t>组织事务</t>
  </si>
  <si>
    <t>　　　　2013201</t>
  </si>
  <si>
    <t>　　　　2013202</t>
  </si>
  <si>
    <t>　　　　2013250</t>
  </si>
  <si>
    <t>　　　　2013299</t>
  </si>
  <si>
    <t>其他组织事务支出</t>
  </si>
  <si>
    <t>　　20133</t>
  </si>
  <si>
    <t>宣传事务</t>
  </si>
  <si>
    <t>　　　　2013301</t>
  </si>
  <si>
    <t>　　　　2013302</t>
  </si>
  <si>
    <t>　　20138</t>
  </si>
  <si>
    <t>市场监督管理事务</t>
  </si>
  <si>
    <t>　　　　2013801</t>
  </si>
  <si>
    <t>　　　　2013802</t>
  </si>
  <si>
    <t>　　　　2013850</t>
  </si>
  <si>
    <t>　　20199</t>
  </si>
  <si>
    <t>其他一般公共服务支出</t>
  </si>
  <si>
    <t>　　　　2019999</t>
  </si>
  <si>
    <t>203</t>
  </si>
  <si>
    <t>国防支出</t>
  </si>
  <si>
    <t>　　20306</t>
  </si>
  <si>
    <t>国防动员</t>
  </si>
  <si>
    <t>　　　　2030601</t>
  </si>
  <si>
    <t>兵役征集</t>
  </si>
  <si>
    <t>　　　　2030607</t>
  </si>
  <si>
    <t>民兵</t>
  </si>
  <si>
    <t>204</t>
  </si>
  <si>
    <t>公共安全支出</t>
  </si>
  <si>
    <t>　　20401</t>
  </si>
  <si>
    <t>武装警察部队</t>
  </si>
  <si>
    <t>　　　　2040199</t>
  </si>
  <si>
    <t>其他武装警察部队支出</t>
  </si>
  <si>
    <t>　　20402</t>
  </si>
  <si>
    <t>公安</t>
  </si>
  <si>
    <t>　　　　2040201</t>
  </si>
  <si>
    <t>　　　　2040202</t>
  </si>
  <si>
    <t>　　　　2040219</t>
  </si>
  <si>
    <t>　　　　2040220</t>
  </si>
  <si>
    <t>执法办案</t>
  </si>
  <si>
    <t>　　　　2040250</t>
  </si>
  <si>
    <t>　　　　2040299</t>
  </si>
  <si>
    <t>其他公安支出</t>
  </si>
  <si>
    <t>　　20404</t>
  </si>
  <si>
    <t>检察</t>
  </si>
  <si>
    <t>　　　　2040402</t>
  </si>
  <si>
    <t>　　20405</t>
  </si>
  <si>
    <t>法院</t>
  </si>
  <si>
    <t>　　　　2040502</t>
  </si>
  <si>
    <t>　　20406</t>
  </si>
  <si>
    <t>司法</t>
  </si>
  <si>
    <t>　　　　2040601</t>
  </si>
  <si>
    <t>　　　　2040602</t>
  </si>
  <si>
    <t>　　　　2040607</t>
  </si>
  <si>
    <t>公共法律服务</t>
  </si>
  <si>
    <t>　　　　2040650</t>
  </si>
  <si>
    <t>　　　　2040699</t>
  </si>
  <si>
    <t>其他司法支出</t>
  </si>
  <si>
    <t>　　20408</t>
  </si>
  <si>
    <t>强制隔离戒毒</t>
  </si>
  <si>
    <t>　　　　2040802</t>
  </si>
  <si>
    <t>　　20499</t>
  </si>
  <si>
    <t>其他公共安全支出</t>
  </si>
  <si>
    <t>　　　　2049999</t>
  </si>
  <si>
    <t>118</t>
  </si>
  <si>
    <t>205</t>
  </si>
  <si>
    <t>教育支出</t>
  </si>
  <si>
    <t>119</t>
  </si>
  <si>
    <t>　　20501</t>
  </si>
  <si>
    <t>教育管理事务</t>
  </si>
  <si>
    <t>120</t>
  </si>
  <si>
    <t>　　　　2050101</t>
  </si>
  <si>
    <t>121</t>
  </si>
  <si>
    <t>　　　　2050199</t>
  </si>
  <si>
    <t>其他教育管理事务支出</t>
  </si>
  <si>
    <t>122</t>
  </si>
  <si>
    <t>　　20502</t>
  </si>
  <si>
    <t>普通教育</t>
  </si>
  <si>
    <t>123</t>
  </si>
  <si>
    <t>　　　　2050201</t>
  </si>
  <si>
    <t>学前教育</t>
  </si>
  <si>
    <t>124</t>
  </si>
  <si>
    <t>　　　　2050202</t>
  </si>
  <si>
    <t>小学教育</t>
  </si>
  <si>
    <t>125</t>
  </si>
  <si>
    <t>　　　　2050203</t>
  </si>
  <si>
    <t>初中教育</t>
  </si>
  <si>
    <t>126</t>
  </si>
  <si>
    <t>　　　　2050204</t>
  </si>
  <si>
    <t>高中教育</t>
  </si>
  <si>
    <t>127</t>
  </si>
  <si>
    <t>　　　　2050299</t>
  </si>
  <si>
    <t>其他普通教育支出</t>
  </si>
  <si>
    <t>128</t>
  </si>
  <si>
    <t>　　20503</t>
  </si>
  <si>
    <t>职业教育</t>
  </si>
  <si>
    <t>129</t>
  </si>
  <si>
    <t>　　　　2050302</t>
  </si>
  <si>
    <t>中等职业教育</t>
  </si>
  <si>
    <t>130</t>
  </si>
  <si>
    <t>　　20507</t>
  </si>
  <si>
    <t>特殊教育</t>
  </si>
  <si>
    <t>131</t>
  </si>
  <si>
    <t>　　　　2050701</t>
  </si>
  <si>
    <t>特殊学校教育</t>
  </si>
  <si>
    <t>132</t>
  </si>
  <si>
    <t>　　20508</t>
  </si>
  <si>
    <t>进修及培训</t>
  </si>
  <si>
    <t>133</t>
  </si>
  <si>
    <t>　　　　2050801</t>
  </si>
  <si>
    <t>教师进修</t>
  </si>
  <si>
    <t>134</t>
  </si>
  <si>
    <t>　　　　2050802</t>
  </si>
  <si>
    <t>干部教育</t>
  </si>
  <si>
    <t>135</t>
  </si>
  <si>
    <t>　　　　2050803</t>
  </si>
  <si>
    <t>培训支出</t>
  </si>
  <si>
    <t>136</t>
  </si>
  <si>
    <t>　　20509</t>
  </si>
  <si>
    <t>教育费附加安排的支出</t>
  </si>
  <si>
    <t>137</t>
  </si>
  <si>
    <t>　　　　2050999</t>
  </si>
  <si>
    <t>其他教育费附加安排的支出</t>
  </si>
  <si>
    <t>138</t>
  </si>
  <si>
    <t>　　20599</t>
  </si>
  <si>
    <t>其他教育支出</t>
  </si>
  <si>
    <t>139</t>
  </si>
  <si>
    <t>　　　　2059999</t>
  </si>
  <si>
    <t>140</t>
  </si>
  <si>
    <t>206</t>
  </si>
  <si>
    <t>科学技术支出</t>
  </si>
  <si>
    <t>141</t>
  </si>
  <si>
    <t>　　20601</t>
  </si>
  <si>
    <t>科学技术管理事务</t>
  </si>
  <si>
    <t>142</t>
  </si>
  <si>
    <t>　　　　2060101</t>
  </si>
  <si>
    <t>143</t>
  </si>
  <si>
    <t>　　　　2060102</t>
  </si>
  <si>
    <t>144</t>
  </si>
  <si>
    <t>207</t>
  </si>
  <si>
    <t>文化旅游体育与传媒支出</t>
  </si>
  <si>
    <t>145</t>
  </si>
  <si>
    <t>　　20701</t>
  </si>
  <si>
    <t>文化和旅游</t>
  </si>
  <si>
    <t>146</t>
  </si>
  <si>
    <t>　　　　2070101</t>
  </si>
  <si>
    <t>147</t>
  </si>
  <si>
    <t>　　　　2070104</t>
  </si>
  <si>
    <t>图书馆</t>
  </si>
  <si>
    <t>148</t>
  </si>
  <si>
    <t>　　　　2070107</t>
  </si>
  <si>
    <t>艺术表演团体</t>
  </si>
  <si>
    <t>149</t>
  </si>
  <si>
    <t>　　　　2070108</t>
  </si>
  <si>
    <t>文化活动</t>
  </si>
  <si>
    <t>150</t>
  </si>
  <si>
    <t>　　　　2070109</t>
  </si>
  <si>
    <t>群众文化</t>
  </si>
  <si>
    <t>151</t>
  </si>
  <si>
    <t>　　　　2070111</t>
  </si>
  <si>
    <t>文化创作与保护</t>
  </si>
  <si>
    <t>152</t>
  </si>
  <si>
    <t>　　　　2070112</t>
  </si>
  <si>
    <t>文化和旅游市场管理</t>
  </si>
  <si>
    <t>153</t>
  </si>
  <si>
    <t>　　　　2070113</t>
  </si>
  <si>
    <t>旅游宣传</t>
  </si>
  <si>
    <t>154</t>
  </si>
  <si>
    <t>　　　　2070199</t>
  </si>
  <si>
    <t>其他文化和旅游支出</t>
  </si>
  <si>
    <t>155</t>
  </si>
  <si>
    <t>　　20702</t>
  </si>
  <si>
    <t>文物</t>
  </si>
  <si>
    <t>156</t>
  </si>
  <si>
    <t>　　　　2070201</t>
  </si>
  <si>
    <t>157</t>
  </si>
  <si>
    <t>　　　　2070204</t>
  </si>
  <si>
    <t>文物保护</t>
  </si>
  <si>
    <t>158</t>
  </si>
  <si>
    <t>　　　　2070205</t>
  </si>
  <si>
    <t>博物馆</t>
  </si>
  <si>
    <t>159</t>
  </si>
  <si>
    <t>　　　　2070299</t>
  </si>
  <si>
    <t>其他文物支出</t>
  </si>
  <si>
    <t>160</t>
  </si>
  <si>
    <t>　　20703</t>
  </si>
  <si>
    <t>体育</t>
  </si>
  <si>
    <t>161</t>
  </si>
  <si>
    <t>　　　　2070301</t>
  </si>
  <si>
    <t>162</t>
  </si>
  <si>
    <t>　　　　2070307</t>
  </si>
  <si>
    <t>体育场馆</t>
  </si>
  <si>
    <t>163</t>
  </si>
  <si>
    <t>　　　　2070399</t>
  </si>
  <si>
    <t>其他体育支出</t>
  </si>
  <si>
    <t>164</t>
  </si>
  <si>
    <t>　　20706</t>
  </si>
  <si>
    <t>新闻出版电影</t>
  </si>
  <si>
    <t>165</t>
  </si>
  <si>
    <t>　　　　2070699</t>
  </si>
  <si>
    <t>其他新闻出版电影支出</t>
  </si>
  <si>
    <t>166</t>
  </si>
  <si>
    <t>　　20708</t>
  </si>
  <si>
    <t>广播电视</t>
  </si>
  <si>
    <t>167</t>
  </si>
  <si>
    <t>　　　　2070801</t>
  </si>
  <si>
    <t>168</t>
  </si>
  <si>
    <t>　　　　2070808</t>
  </si>
  <si>
    <t>广播电视事务</t>
  </si>
  <si>
    <t>169</t>
  </si>
  <si>
    <t>　　20799</t>
  </si>
  <si>
    <t>其他文化旅游体育与传媒支出</t>
  </si>
  <si>
    <t>170</t>
  </si>
  <si>
    <t>　　　　2079999</t>
  </si>
  <si>
    <t>171</t>
  </si>
  <si>
    <t>208</t>
  </si>
  <si>
    <t>社会保障和就业支出</t>
  </si>
  <si>
    <t>172</t>
  </si>
  <si>
    <t>　　20801</t>
  </si>
  <si>
    <t>人力资源和社会保障管理事务</t>
  </si>
  <si>
    <t>173</t>
  </si>
  <si>
    <t>　　　　2080101</t>
  </si>
  <si>
    <t>174</t>
  </si>
  <si>
    <t>　　　　2080102</t>
  </si>
  <si>
    <t>175</t>
  </si>
  <si>
    <t>　　　　2080105</t>
  </si>
  <si>
    <t>劳动保障监察</t>
  </si>
  <si>
    <t>176</t>
  </si>
  <si>
    <t>　　　　2080107</t>
  </si>
  <si>
    <t>社会保险业务管理事务</t>
  </si>
  <si>
    <t>177</t>
  </si>
  <si>
    <t>　　　　2080109</t>
  </si>
  <si>
    <t>社会保险经办机构</t>
  </si>
  <si>
    <t>178</t>
  </si>
  <si>
    <t>　　　　2080111</t>
  </si>
  <si>
    <t>公共就业服务和职业技能鉴定机构</t>
  </si>
  <si>
    <t>179</t>
  </si>
  <si>
    <t>　　　　2080112</t>
  </si>
  <si>
    <t>劳动人事争议调解仲裁</t>
  </si>
  <si>
    <t>180</t>
  </si>
  <si>
    <t>　　　　2080150</t>
  </si>
  <si>
    <t>181</t>
  </si>
  <si>
    <t>　　　　2080199</t>
  </si>
  <si>
    <t>其他人力资源和社会保障管理事务支出</t>
  </si>
  <si>
    <t>182</t>
  </si>
  <si>
    <t>　　20802</t>
  </si>
  <si>
    <t>民政管理事务</t>
  </si>
  <si>
    <t>183</t>
  </si>
  <si>
    <t>　　　　2080201</t>
  </si>
  <si>
    <t>184</t>
  </si>
  <si>
    <t>　　　　2080202</t>
  </si>
  <si>
    <t>185</t>
  </si>
  <si>
    <t>　　　　2080208</t>
  </si>
  <si>
    <t>基层政权建设和社区治理</t>
  </si>
  <si>
    <t>186</t>
  </si>
  <si>
    <t>　　　　2080299</t>
  </si>
  <si>
    <t>其他民政管理事务支出</t>
  </si>
  <si>
    <t>187</t>
  </si>
  <si>
    <t>　　20805</t>
  </si>
  <si>
    <t>行政事业单位养老支出</t>
  </si>
  <si>
    <t>188</t>
  </si>
  <si>
    <t>　　　　2080501</t>
  </si>
  <si>
    <t>行政单位离退休</t>
  </si>
  <si>
    <t>189</t>
  </si>
  <si>
    <t>　　　　2080505</t>
  </si>
  <si>
    <t>机关事业单位基本养老保险缴费支出</t>
  </si>
  <si>
    <t>190</t>
  </si>
  <si>
    <t>　　　　2080506</t>
  </si>
  <si>
    <t>机关事业单位职业年金缴费支出</t>
  </si>
  <si>
    <t>191</t>
  </si>
  <si>
    <t>　　　　2080507</t>
  </si>
  <si>
    <t>对机关事业单位基本养老保险基金的补助</t>
  </si>
  <si>
    <t>192</t>
  </si>
  <si>
    <t>　　20807</t>
  </si>
  <si>
    <t>就业补助</t>
  </si>
  <si>
    <t>193</t>
  </si>
  <si>
    <t>　　　　2080799</t>
  </si>
  <si>
    <t>其他就业补助支出</t>
  </si>
  <si>
    <t>194</t>
  </si>
  <si>
    <t>　　20808</t>
  </si>
  <si>
    <t>抚恤</t>
  </si>
  <si>
    <t>195</t>
  </si>
  <si>
    <t>　　　　2080805</t>
  </si>
  <si>
    <t>义务兵优待</t>
  </si>
  <si>
    <t>196</t>
  </si>
  <si>
    <t>　　　　2080899</t>
  </si>
  <si>
    <t>其他优抚支出</t>
  </si>
  <si>
    <t>197</t>
  </si>
  <si>
    <t>　　20809</t>
  </si>
  <si>
    <t>退役安置</t>
  </si>
  <si>
    <t>198</t>
  </si>
  <si>
    <t>　　　　2080902</t>
  </si>
  <si>
    <t>军队移交政府的离退休人员安置</t>
  </si>
  <si>
    <t>199</t>
  </si>
  <si>
    <t>　　　　2080905</t>
  </si>
  <si>
    <t>军队转业干部安置</t>
  </si>
  <si>
    <t>200</t>
  </si>
  <si>
    <t>　　　　2080999</t>
  </si>
  <si>
    <t>其他退役安置支出</t>
  </si>
  <si>
    <t>　　20810</t>
  </si>
  <si>
    <t>社会福利</t>
  </si>
  <si>
    <t>202</t>
  </si>
  <si>
    <t>　　　　2081005</t>
  </si>
  <si>
    <t>社会福利事业单位</t>
  </si>
  <si>
    <t>　　　　2081099</t>
  </si>
  <si>
    <t>其他社会福利支出</t>
  </si>
  <si>
    <t>　　20811</t>
  </si>
  <si>
    <t>残疾人事业</t>
  </si>
  <si>
    <t>　　　　2081101</t>
  </si>
  <si>
    <t>　　　　2081104</t>
  </si>
  <si>
    <t>残疾人康复</t>
  </si>
  <si>
    <t>　　　　2081105</t>
  </si>
  <si>
    <t>残疾人就业和扶贫</t>
  </si>
  <si>
    <t>　　　　2081107</t>
  </si>
  <si>
    <t>残疾人生活和护理补贴</t>
  </si>
  <si>
    <t>209</t>
  </si>
  <si>
    <t>　　　　2081199</t>
  </si>
  <si>
    <t>其他残疾人事业支出</t>
  </si>
  <si>
    <t>210</t>
  </si>
  <si>
    <t>　　20816</t>
  </si>
  <si>
    <t>红十字事业</t>
  </si>
  <si>
    <t>211</t>
  </si>
  <si>
    <t>　　　　2081601</t>
  </si>
  <si>
    <t>212</t>
  </si>
  <si>
    <t>　　　　2081602</t>
  </si>
  <si>
    <t>213</t>
  </si>
  <si>
    <t>　　20819</t>
  </si>
  <si>
    <t>最低生活保障</t>
  </si>
  <si>
    <t>214</t>
  </si>
  <si>
    <t>　　　　2081901</t>
  </si>
  <si>
    <t>城市最低生活保障金支出</t>
  </si>
  <si>
    <t>215</t>
  </si>
  <si>
    <t>　　　　2081902</t>
  </si>
  <si>
    <t>农村最低生活保障金支出</t>
  </si>
  <si>
    <t>216</t>
  </si>
  <si>
    <t>　　20821</t>
  </si>
  <si>
    <t>特困人员救助供养</t>
  </si>
  <si>
    <t>217</t>
  </si>
  <si>
    <t>　　　　2082102</t>
  </si>
  <si>
    <t>农村特困人员救助供养支出</t>
  </si>
  <si>
    <t>218</t>
  </si>
  <si>
    <t>　　20826</t>
  </si>
  <si>
    <t>财政对基本养老保险基金的补助</t>
  </si>
  <si>
    <t>219</t>
  </si>
  <si>
    <t>　　　　2082602</t>
  </si>
  <si>
    <t>财政对城乡居民基本养老保险基金的补助</t>
  </si>
  <si>
    <t>220</t>
  </si>
  <si>
    <t>　　20828</t>
  </si>
  <si>
    <t>退役军人管理事务</t>
  </si>
  <si>
    <t>221</t>
  </si>
  <si>
    <t>　　　　2082801</t>
  </si>
  <si>
    <t>222</t>
  </si>
  <si>
    <t>　　　　2082804</t>
  </si>
  <si>
    <t>拥军优属</t>
  </si>
  <si>
    <t>223</t>
  </si>
  <si>
    <t>　　　　2082850</t>
  </si>
  <si>
    <t>224</t>
  </si>
  <si>
    <t>　　　　2082899</t>
  </si>
  <si>
    <t>其他退役军人事务管理支出</t>
  </si>
  <si>
    <t>225</t>
  </si>
  <si>
    <t>　　20899</t>
  </si>
  <si>
    <t>其他社会保障和就业支出</t>
  </si>
  <si>
    <t>226</t>
  </si>
  <si>
    <t>　　　　2089999</t>
  </si>
  <si>
    <t>227</t>
  </si>
  <si>
    <t>卫生健康支出</t>
  </si>
  <si>
    <t>228</t>
  </si>
  <si>
    <t>　　21001</t>
  </si>
  <si>
    <t>卫生健康管理事务</t>
  </si>
  <si>
    <t>229</t>
  </si>
  <si>
    <t>　　　　2100101</t>
  </si>
  <si>
    <t>230</t>
  </si>
  <si>
    <t>　　　　2100199</t>
  </si>
  <si>
    <t>其他卫生健康管理事务支出</t>
  </si>
  <si>
    <t>231</t>
  </si>
  <si>
    <t>　　21002</t>
  </si>
  <si>
    <t>公立医院</t>
  </si>
  <si>
    <t>232</t>
  </si>
  <si>
    <t>　　　　2100201</t>
  </si>
  <si>
    <t>综合医院</t>
  </si>
  <si>
    <t>233</t>
  </si>
  <si>
    <t>　　　　2100202</t>
  </si>
  <si>
    <t>中医（民族）医院</t>
  </si>
  <si>
    <t>234</t>
  </si>
  <si>
    <t>　　　　2100205</t>
  </si>
  <si>
    <t>精神病医院</t>
  </si>
  <si>
    <t>235</t>
  </si>
  <si>
    <t>　　　　2100206</t>
  </si>
  <si>
    <t>妇幼保健医院</t>
  </si>
  <si>
    <t>236</t>
  </si>
  <si>
    <t>　　21003</t>
  </si>
  <si>
    <t>基层医疗卫生机构</t>
  </si>
  <si>
    <t>237</t>
  </si>
  <si>
    <t>　　　　2100302</t>
  </si>
  <si>
    <t>乡镇卫生院</t>
  </si>
  <si>
    <t>238</t>
  </si>
  <si>
    <t>　　21004</t>
  </si>
  <si>
    <t>公共卫生</t>
  </si>
  <si>
    <t>239</t>
  </si>
  <si>
    <t>　　　　2100401</t>
  </si>
  <si>
    <t>疾病预防控制机构</t>
  </si>
  <si>
    <t>240</t>
  </si>
  <si>
    <t>　　　　2100402</t>
  </si>
  <si>
    <t>卫生监督机构</t>
  </si>
  <si>
    <t>241</t>
  </si>
  <si>
    <t>　　　　2100409</t>
  </si>
  <si>
    <t>重大公共卫生服务</t>
  </si>
  <si>
    <t>242</t>
  </si>
  <si>
    <t>　　　　2100499</t>
  </si>
  <si>
    <t>其他公共卫生支出</t>
  </si>
  <si>
    <t>243</t>
  </si>
  <si>
    <t>　　21007</t>
  </si>
  <si>
    <t>计划生育事务</t>
  </si>
  <si>
    <t>244</t>
  </si>
  <si>
    <t>　　　　2100716</t>
  </si>
  <si>
    <t>计划生育机构</t>
  </si>
  <si>
    <t>245</t>
  </si>
  <si>
    <t>　　　　2100717</t>
  </si>
  <si>
    <t>计划生育服务</t>
  </si>
  <si>
    <t>246</t>
  </si>
  <si>
    <t>　　　　2100799</t>
  </si>
  <si>
    <t>其他计划生育事务支出</t>
  </si>
  <si>
    <t>247</t>
  </si>
  <si>
    <t>　　21011</t>
  </si>
  <si>
    <t>行政事业单位医疗</t>
  </si>
  <si>
    <t>248</t>
  </si>
  <si>
    <t>　　　　2101101</t>
  </si>
  <si>
    <t>行政单位医疗</t>
  </si>
  <si>
    <t>249</t>
  </si>
  <si>
    <t>　　　　2101102</t>
  </si>
  <si>
    <t>事业单位医疗</t>
  </si>
  <si>
    <t>250</t>
  </si>
  <si>
    <t>　　21012</t>
  </si>
  <si>
    <t>财政对基本医疗保险基金的补助</t>
  </si>
  <si>
    <t>251</t>
  </si>
  <si>
    <t>　　　　2101202</t>
  </si>
  <si>
    <t>财政对城乡居民基本医疗保险基金的补助</t>
  </si>
  <si>
    <t>252</t>
  </si>
  <si>
    <t>　　21014</t>
  </si>
  <si>
    <t>优抚对象医疗</t>
  </si>
  <si>
    <t>253</t>
  </si>
  <si>
    <t>　　　　2101401</t>
  </si>
  <si>
    <t>优抚对象医疗补助</t>
  </si>
  <si>
    <t>254</t>
  </si>
  <si>
    <t>　　21015</t>
  </si>
  <si>
    <t>医疗保障管理事务</t>
  </si>
  <si>
    <t>255</t>
  </si>
  <si>
    <t>　　　　2101501</t>
  </si>
  <si>
    <t>256</t>
  </si>
  <si>
    <t>　　　　2101502</t>
  </si>
  <si>
    <t>257</t>
  </si>
  <si>
    <t>　　　　2101550</t>
  </si>
  <si>
    <t>258</t>
  </si>
  <si>
    <t>　　　　2101599</t>
  </si>
  <si>
    <t>其他医疗保障管理事务支出</t>
  </si>
  <si>
    <t>259</t>
  </si>
  <si>
    <t>　　21016</t>
  </si>
  <si>
    <t>老龄卫生健康事务</t>
  </si>
  <si>
    <t>260</t>
  </si>
  <si>
    <t>　　　　2101601</t>
  </si>
  <si>
    <t>261</t>
  </si>
  <si>
    <t>节能环保支出</t>
  </si>
  <si>
    <t>262</t>
  </si>
  <si>
    <t>　　21101</t>
  </si>
  <si>
    <t>环境保护管理事务</t>
  </si>
  <si>
    <t>263</t>
  </si>
  <si>
    <t>　　　　2110101</t>
  </si>
  <si>
    <t>264</t>
  </si>
  <si>
    <t>　　　　2110102</t>
  </si>
  <si>
    <t>265</t>
  </si>
  <si>
    <t>　　　　2110199</t>
  </si>
  <si>
    <t>其他环境保护管理事务支出</t>
  </si>
  <si>
    <t>266</t>
  </si>
  <si>
    <t>　　21103</t>
  </si>
  <si>
    <t>污染防治</t>
  </si>
  <si>
    <t>267</t>
  </si>
  <si>
    <t>　　　　2110301</t>
  </si>
  <si>
    <t>大气</t>
  </si>
  <si>
    <t>268</t>
  </si>
  <si>
    <t>　　　　2110302</t>
  </si>
  <si>
    <t>水体</t>
  </si>
  <si>
    <t>269</t>
  </si>
  <si>
    <t>　　　　2110399</t>
  </si>
  <si>
    <t>其他污染防治支出</t>
  </si>
  <si>
    <t>270</t>
  </si>
  <si>
    <t>　　21110</t>
  </si>
  <si>
    <t>能源节约利用</t>
  </si>
  <si>
    <t>271</t>
  </si>
  <si>
    <t>　　　　2111001</t>
  </si>
  <si>
    <t>272</t>
  </si>
  <si>
    <t>　　21199</t>
  </si>
  <si>
    <t>其他节能环保支出</t>
  </si>
  <si>
    <t>273</t>
  </si>
  <si>
    <t>　　　　2119999</t>
  </si>
  <si>
    <t>274</t>
  </si>
  <si>
    <t>城乡社区支出</t>
  </si>
  <si>
    <t>275</t>
  </si>
  <si>
    <t>　　21201</t>
  </si>
  <si>
    <t>城乡社区管理事务</t>
  </si>
  <si>
    <t>276</t>
  </si>
  <si>
    <t>　　　　2120101</t>
  </si>
  <si>
    <t>277</t>
  </si>
  <si>
    <t>　　　　2120102</t>
  </si>
  <si>
    <t>278</t>
  </si>
  <si>
    <t>　　　　2120104</t>
  </si>
  <si>
    <t>城管执法</t>
  </si>
  <si>
    <t>279</t>
  </si>
  <si>
    <t>　　　　2120199</t>
  </si>
  <si>
    <t>其他城乡社区管理事务支出</t>
  </si>
  <si>
    <t>280</t>
  </si>
  <si>
    <t>　　21203</t>
  </si>
  <si>
    <t>城乡社区公共设施</t>
  </si>
  <si>
    <t>281</t>
  </si>
  <si>
    <t>　　　　2120303</t>
  </si>
  <si>
    <t>小城镇基础设施建设</t>
  </si>
  <si>
    <t>282</t>
  </si>
  <si>
    <t>　　　　2120399</t>
  </si>
  <si>
    <t>其他城乡社区公共设施支出</t>
  </si>
  <si>
    <t>283</t>
  </si>
  <si>
    <t>　　21205</t>
  </si>
  <si>
    <t>城乡社区环境卫生</t>
  </si>
  <si>
    <t>284</t>
  </si>
  <si>
    <t>　　　　2120501</t>
  </si>
  <si>
    <t>285</t>
  </si>
  <si>
    <t>农林水支出</t>
  </si>
  <si>
    <t>286</t>
  </si>
  <si>
    <t>　　21301</t>
  </si>
  <si>
    <t>农业农村</t>
  </si>
  <si>
    <t>287</t>
  </si>
  <si>
    <t>　　　　2130101</t>
  </si>
  <si>
    <t>288</t>
  </si>
  <si>
    <t>　　　　2130102</t>
  </si>
  <si>
    <t>289</t>
  </si>
  <si>
    <t>　　　　2130104</t>
  </si>
  <si>
    <t>290</t>
  </si>
  <si>
    <t>　　　　2130106</t>
  </si>
  <si>
    <t>科技转化与推广服务</t>
  </si>
  <si>
    <t>291</t>
  </si>
  <si>
    <t>　　　　2130108</t>
  </si>
  <si>
    <t>病虫害控制</t>
  </si>
  <si>
    <t>292</t>
  </si>
  <si>
    <t>　　　　2130109</t>
  </si>
  <si>
    <t>农产品质量安全</t>
  </si>
  <si>
    <t>293</t>
  </si>
  <si>
    <t>　　　　2130110</t>
  </si>
  <si>
    <t>执法监管</t>
  </si>
  <si>
    <t>294</t>
  </si>
  <si>
    <t>　　　　2130119</t>
  </si>
  <si>
    <t>防灾救灾</t>
  </si>
  <si>
    <t>295</t>
  </si>
  <si>
    <t>　　　　2130122</t>
  </si>
  <si>
    <t>农业生产发展</t>
  </si>
  <si>
    <t>296</t>
  </si>
  <si>
    <t>　　　　2130124</t>
  </si>
  <si>
    <t>农村合作经济</t>
  </si>
  <si>
    <t>297</t>
  </si>
  <si>
    <t>　　　　2130135</t>
  </si>
  <si>
    <t>农业资源保护修复与利用</t>
  </si>
  <si>
    <t>298</t>
  </si>
  <si>
    <t>　　　　2130153</t>
  </si>
  <si>
    <t>农田建设</t>
  </si>
  <si>
    <t>322</t>
  </si>
  <si>
    <t>　　　　2130199</t>
  </si>
  <si>
    <t>其他农业农村支出</t>
  </si>
  <si>
    <t>300</t>
  </si>
  <si>
    <t>　　21302</t>
  </si>
  <si>
    <t>林业和草原</t>
  </si>
  <si>
    <t>　　　　2130201</t>
  </si>
  <si>
    <t>　　　　2130204</t>
  </si>
  <si>
    <t>事业机构</t>
  </si>
  <si>
    <t>　　　　2130205</t>
  </si>
  <si>
    <t>森林资源培育</t>
  </si>
  <si>
    <t>304</t>
  </si>
  <si>
    <t>　　　　2130212</t>
  </si>
  <si>
    <t>湿地保护</t>
  </si>
  <si>
    <t>305</t>
  </si>
  <si>
    <t>　　　　2130299</t>
  </si>
  <si>
    <t>其他林业和草原支出</t>
  </si>
  <si>
    <t>306</t>
  </si>
  <si>
    <t>　　21303</t>
  </si>
  <si>
    <t>水利</t>
  </si>
  <si>
    <t>307</t>
  </si>
  <si>
    <t>　　　　2130301</t>
  </si>
  <si>
    <t>308</t>
  </si>
  <si>
    <t>　　　　2130304</t>
  </si>
  <si>
    <t>水利行业业务管理</t>
  </si>
  <si>
    <t>　　　　2130306</t>
  </si>
  <si>
    <t>水利工程运行与维护</t>
  </si>
  <si>
    <t>　　　　2130316</t>
  </si>
  <si>
    <t>农村水利</t>
  </si>
  <si>
    <t>311</t>
  </si>
  <si>
    <t>　　　　2130399</t>
  </si>
  <si>
    <t>其他水利支出</t>
  </si>
  <si>
    <t>　　21305</t>
  </si>
  <si>
    <t>扶贫</t>
  </si>
  <si>
    <t>　　　　2130501</t>
  </si>
  <si>
    <t>314</t>
  </si>
  <si>
    <t>　　　　2130505</t>
  </si>
  <si>
    <t>生产发展</t>
  </si>
  <si>
    <t>315</t>
  </si>
  <si>
    <t>　　　　2130550</t>
  </si>
  <si>
    <t>扶贫事业机构</t>
  </si>
  <si>
    <t>316</t>
  </si>
  <si>
    <t>　　　　2130599</t>
  </si>
  <si>
    <t>其他扶贫支出</t>
  </si>
  <si>
    <t>317</t>
  </si>
  <si>
    <t>　　21307</t>
  </si>
  <si>
    <t>农村综合改革</t>
  </si>
  <si>
    <t>318</t>
  </si>
  <si>
    <t>　　　　2130701</t>
  </si>
  <si>
    <t>对村级公益事业建设的补助</t>
  </si>
  <si>
    <t>319</t>
  </si>
  <si>
    <t>　　　　2130705</t>
  </si>
  <si>
    <t>对村民委员会和村党支部的补助</t>
  </si>
  <si>
    <t>320</t>
  </si>
  <si>
    <t>　　　　2130706</t>
  </si>
  <si>
    <t>对村集体经济组织的补助</t>
  </si>
  <si>
    <t>321</t>
  </si>
  <si>
    <t>　　　　2130799</t>
  </si>
  <si>
    <t>其他农村综合改革支出</t>
  </si>
  <si>
    <t>　　21308</t>
  </si>
  <si>
    <t>普惠金融发展支出</t>
  </si>
  <si>
    <t>323</t>
  </si>
  <si>
    <t>　　　　2130803</t>
  </si>
  <si>
    <t>农业保险保费补贴</t>
  </si>
  <si>
    <t>324</t>
  </si>
  <si>
    <t>交通运输支出</t>
  </si>
  <si>
    <t>325</t>
  </si>
  <si>
    <t>　　21401</t>
  </si>
  <si>
    <t>公路水路运输</t>
  </si>
  <si>
    <t>326</t>
  </si>
  <si>
    <t>　　　　2140101</t>
  </si>
  <si>
    <t>327</t>
  </si>
  <si>
    <t>　　　　2140104</t>
  </si>
  <si>
    <t>公路建设</t>
  </si>
  <si>
    <t>328</t>
  </si>
  <si>
    <t>　　　　2140106</t>
  </si>
  <si>
    <t>公路养护</t>
  </si>
  <si>
    <t>329</t>
  </si>
  <si>
    <t>　　　　2140112</t>
  </si>
  <si>
    <t>公路运输管理</t>
  </si>
  <si>
    <t>330</t>
  </si>
  <si>
    <t>资源勘探工业信息等支出</t>
  </si>
  <si>
    <t>331</t>
  </si>
  <si>
    <t>　　21505</t>
  </si>
  <si>
    <t>工业和信息产业监管</t>
  </si>
  <si>
    <t>332</t>
  </si>
  <si>
    <t>　　　　2150599</t>
  </si>
  <si>
    <t>其他工业和信息产业监管支出</t>
  </si>
  <si>
    <t>333</t>
  </si>
  <si>
    <t>　　21508</t>
  </si>
  <si>
    <t>支持中小企业发展和管理支出</t>
  </si>
  <si>
    <t>334</t>
  </si>
  <si>
    <t>　　　　2150801</t>
  </si>
  <si>
    <t>335</t>
  </si>
  <si>
    <t>　　　　2150802</t>
  </si>
  <si>
    <t>336</t>
  </si>
  <si>
    <t>　　　　2150805</t>
  </si>
  <si>
    <t>中小企业发展专项</t>
  </si>
  <si>
    <t>337</t>
  </si>
  <si>
    <t>　　　　2150899</t>
  </si>
  <si>
    <t>其他支持中小企业发展和管理支出</t>
  </si>
  <si>
    <t>338</t>
  </si>
  <si>
    <t>商业服务业等支出</t>
  </si>
  <si>
    <t>339</t>
  </si>
  <si>
    <t>　　21602</t>
  </si>
  <si>
    <t>商业流通事务</t>
  </si>
  <si>
    <t>340</t>
  </si>
  <si>
    <t>　　　　2160201</t>
  </si>
  <si>
    <t>341</t>
  </si>
  <si>
    <t>　　　　2160202</t>
  </si>
  <si>
    <t>342</t>
  </si>
  <si>
    <t>　　　　2160250</t>
  </si>
  <si>
    <t>343</t>
  </si>
  <si>
    <t>　　　　2160299</t>
  </si>
  <si>
    <t>其他商业流通事务支出</t>
  </si>
  <si>
    <t>344</t>
  </si>
  <si>
    <t>自然资源海洋气象等支出</t>
  </si>
  <si>
    <t>345</t>
  </si>
  <si>
    <t>　　22001</t>
  </si>
  <si>
    <t>自然资源事务</t>
  </si>
  <si>
    <t>346</t>
  </si>
  <si>
    <t>　　　　2200101</t>
  </si>
  <si>
    <t>347</t>
  </si>
  <si>
    <t>　　　　2200102</t>
  </si>
  <si>
    <t>348</t>
  </si>
  <si>
    <t>　　　　2200106</t>
  </si>
  <si>
    <t>自然资源利用与保护</t>
  </si>
  <si>
    <t>349</t>
  </si>
  <si>
    <t>　　　　2200150</t>
  </si>
  <si>
    <t>350</t>
  </si>
  <si>
    <t>　　　　2200199</t>
  </si>
  <si>
    <t>其他自然资源事务支出</t>
  </si>
  <si>
    <t>351</t>
  </si>
  <si>
    <t>　　22005</t>
  </si>
  <si>
    <t>气象事务</t>
  </si>
  <si>
    <t>352</t>
  </si>
  <si>
    <t>　　　　2200599</t>
  </si>
  <si>
    <t>其他气象事务支出</t>
  </si>
  <si>
    <t>353</t>
  </si>
  <si>
    <t>住房保障支出</t>
  </si>
  <si>
    <t>354</t>
  </si>
  <si>
    <t>　　22101</t>
  </si>
  <si>
    <t>保障性安居工程支出</t>
  </si>
  <si>
    <t>355</t>
  </si>
  <si>
    <t>　　　　2210106</t>
  </si>
  <si>
    <t>公共租赁住房</t>
  </si>
  <si>
    <t>356</t>
  </si>
  <si>
    <t>　　　　2210108</t>
  </si>
  <si>
    <t>老旧小区改造</t>
  </si>
  <si>
    <t>357</t>
  </si>
  <si>
    <t>　　22102</t>
  </si>
  <si>
    <t>住房改革支出</t>
  </si>
  <si>
    <t>358</t>
  </si>
  <si>
    <t>　　　　2210201</t>
  </si>
  <si>
    <t>359</t>
  </si>
  <si>
    <t>粮油物资储备支出</t>
  </si>
  <si>
    <t>360</t>
  </si>
  <si>
    <t>　　22201</t>
  </si>
  <si>
    <t>粮油物资事务</t>
  </si>
  <si>
    <t>361</t>
  </si>
  <si>
    <t>　　　　2220101</t>
  </si>
  <si>
    <t>362</t>
  </si>
  <si>
    <t>　　　　2220102</t>
  </si>
  <si>
    <t>363</t>
  </si>
  <si>
    <t>　　　　2220112</t>
  </si>
  <si>
    <t>粮食财务挂账利息补贴</t>
  </si>
  <si>
    <t>364</t>
  </si>
  <si>
    <t>　　　　2220150</t>
  </si>
  <si>
    <t>365</t>
  </si>
  <si>
    <t>　　22204</t>
  </si>
  <si>
    <t>粮油储备</t>
  </si>
  <si>
    <t>366</t>
  </si>
  <si>
    <t>　　　　2220401</t>
  </si>
  <si>
    <t>储备粮油补贴</t>
  </si>
  <si>
    <t>367</t>
  </si>
  <si>
    <t>　　　　2220402</t>
  </si>
  <si>
    <t>储备粮油差价补贴</t>
  </si>
  <si>
    <t>368</t>
  </si>
  <si>
    <t>　　　　2220499</t>
  </si>
  <si>
    <t>其他粮油储备支出</t>
  </si>
  <si>
    <t>369</t>
  </si>
  <si>
    <t>灾害防治及应急管理支出</t>
  </si>
  <si>
    <t>370</t>
  </si>
  <si>
    <t>　　22401</t>
  </si>
  <si>
    <t>应急管理事务</t>
  </si>
  <si>
    <t>371</t>
  </si>
  <si>
    <t>　　　　2240101</t>
  </si>
  <si>
    <t>372</t>
  </si>
  <si>
    <t>　　　　2240104</t>
  </si>
  <si>
    <t>灾害风险防治</t>
  </si>
  <si>
    <t>373</t>
  </si>
  <si>
    <t>　　　　2240106</t>
  </si>
  <si>
    <t>安全监管</t>
  </si>
  <si>
    <t>374</t>
  </si>
  <si>
    <t>　　　　2240108</t>
  </si>
  <si>
    <t>应急救援</t>
  </si>
  <si>
    <t>375</t>
  </si>
  <si>
    <t>　　　　2240109</t>
  </si>
  <si>
    <t>应急管理</t>
  </si>
  <si>
    <t>376</t>
  </si>
  <si>
    <t>　　　　2240150</t>
  </si>
  <si>
    <t>377</t>
  </si>
  <si>
    <t>　　　　2240199</t>
  </si>
  <si>
    <t>其他应急管理支出</t>
  </si>
  <si>
    <t>378</t>
  </si>
  <si>
    <t>　　22402</t>
  </si>
  <si>
    <t>消防事务</t>
  </si>
  <si>
    <t>379</t>
  </si>
  <si>
    <t>　　　　2240201</t>
  </si>
  <si>
    <t>380</t>
  </si>
  <si>
    <t>　　　　2240204</t>
  </si>
  <si>
    <t>消防应急救援</t>
  </si>
  <si>
    <t>381</t>
  </si>
  <si>
    <t>　　22405</t>
  </si>
  <si>
    <t>地震事务</t>
  </si>
  <si>
    <t>382</t>
  </si>
  <si>
    <t>　　　　2240501</t>
  </si>
  <si>
    <t>383</t>
  </si>
  <si>
    <t>　　　　2240504</t>
  </si>
  <si>
    <t>地震监测</t>
  </si>
  <si>
    <t>384</t>
  </si>
  <si>
    <t>　　　　2240506</t>
  </si>
  <si>
    <t>地震灾害预防</t>
  </si>
  <si>
    <t>385</t>
  </si>
  <si>
    <t>　　　　2240507</t>
  </si>
  <si>
    <t>地震应急救援</t>
  </si>
  <si>
    <t>386</t>
  </si>
  <si>
    <t>　　　　2240509</t>
  </si>
  <si>
    <t>防震减灾信息管理</t>
  </si>
  <si>
    <t>387</t>
  </si>
  <si>
    <t>　　22406</t>
  </si>
  <si>
    <t>自然灾害防治</t>
  </si>
  <si>
    <t>388</t>
  </si>
  <si>
    <t>　　　　2240601</t>
  </si>
  <si>
    <t>地质灾害防治</t>
  </si>
  <si>
    <t>389</t>
  </si>
  <si>
    <t>　　22407</t>
  </si>
  <si>
    <t>自然灾害救灾及恢复重建支出</t>
  </si>
  <si>
    <t>390</t>
  </si>
  <si>
    <t>　　　　2240703</t>
  </si>
  <si>
    <t>自然灾害救灾补助</t>
  </si>
  <si>
    <t>391</t>
  </si>
  <si>
    <t>　　　　2240704</t>
  </si>
  <si>
    <t>自然灾害灾后重建补助</t>
  </si>
  <si>
    <t>项   目</t>
  </si>
  <si>
    <t>备 注</t>
  </si>
  <si>
    <t xml:space="preserve">      均衡性转移支付补助收入</t>
  </si>
  <si>
    <t xml:space="preserve">      基本财力保障机制奖补</t>
  </si>
  <si>
    <t xml:space="preserve">      绩效考核奖补资金</t>
  </si>
  <si>
    <t xml:space="preserve">      固定数额补助收入</t>
  </si>
  <si>
    <t xml:space="preserve">      结算补助收入</t>
  </si>
  <si>
    <t xml:space="preserve">    4、专项转移支付</t>
  </si>
  <si>
    <t>项  目</t>
  </si>
  <si>
    <t>合  计</t>
  </si>
  <si>
    <t>资源勘探信息等支出</t>
  </si>
  <si>
    <t>预备费</t>
  </si>
  <si>
    <t>债务付息支出</t>
  </si>
  <si>
    <t>名  称</t>
  </si>
  <si>
    <t>一般债务限额</t>
  </si>
  <si>
    <t>一般债务余额</t>
  </si>
  <si>
    <t>礼泉县</t>
  </si>
  <si>
    <r>
      <rPr>
        <sz val="12"/>
        <color rgb="FF000000"/>
        <rFont val="宋体"/>
        <charset val="134"/>
      </rPr>
      <t xml:space="preserve">    说明：市上下达我县一般债务限额</t>
    </r>
    <r>
      <rPr>
        <b/>
        <sz val="12"/>
        <color rgb="FF000000"/>
        <rFont val="宋体"/>
        <charset val="134"/>
      </rPr>
      <t>129793万</t>
    </r>
    <r>
      <rPr>
        <sz val="12"/>
        <color rgb="FF000000"/>
        <rFont val="宋体"/>
        <charset val="134"/>
      </rPr>
      <t xml:space="preserve">元，截止2022年底，全县一般债务余额 </t>
    </r>
    <r>
      <rPr>
        <b/>
        <sz val="12"/>
        <color rgb="FF000000"/>
        <rFont val="宋体"/>
        <charset val="134"/>
      </rPr>
      <t>114853万</t>
    </r>
    <r>
      <rPr>
        <sz val="12"/>
        <color rgb="FF000000"/>
        <rFont val="宋体"/>
        <charset val="134"/>
      </rPr>
      <t>元，未超过市上下达限额，债务风险总体可控。</t>
    </r>
  </si>
  <si>
    <t>礼泉县2023年一般债务限额和余额情况表</t>
  </si>
  <si>
    <t>说明：1、债务余额待年终才能汇总完毕。
      2、限额及新增债券的分配待省市财政下达后，方可公开。</t>
  </si>
  <si>
    <t>收入部门</t>
  </si>
  <si>
    <t>土地储备中心</t>
  </si>
  <si>
    <t>土地出让金</t>
  </si>
  <si>
    <t>住建局</t>
  </si>
  <si>
    <t>城市基础设施配套费收入</t>
  </si>
  <si>
    <t>污水处理费收入</t>
  </si>
  <si>
    <t>再生资源产业园</t>
  </si>
  <si>
    <t xml:space="preserve">合  计 </t>
  </si>
  <si>
    <t>支出部门</t>
  </si>
  <si>
    <t xml:space="preserve">  自然资源局</t>
  </si>
  <si>
    <t>土地出让业务费</t>
  </si>
  <si>
    <t xml:space="preserve">  土地储备中心</t>
  </si>
  <si>
    <t>土地储备及征迁费用</t>
  </si>
  <si>
    <t>城市道路广场等基础设施建设项目</t>
  </si>
  <si>
    <t>污水处理费用</t>
  </si>
  <si>
    <t xml:space="preserve">  交通局</t>
  </si>
  <si>
    <t>农村公路建设</t>
  </si>
  <si>
    <t xml:space="preserve">  农业农村局</t>
  </si>
  <si>
    <t>美丽乡村</t>
  </si>
  <si>
    <t>人居环境整治</t>
  </si>
  <si>
    <t xml:space="preserve">  水利局</t>
  </si>
  <si>
    <t>农村饮水安全工程维修养护</t>
  </si>
  <si>
    <t xml:space="preserve">  城关街道办</t>
  </si>
  <si>
    <t>农村基础设施建设</t>
  </si>
  <si>
    <t>农村社会事业</t>
  </si>
  <si>
    <t>农业农村生态环境</t>
  </si>
  <si>
    <t xml:space="preserve">  史德镇</t>
  </si>
  <si>
    <t xml:space="preserve">  骏马镇</t>
  </si>
  <si>
    <t xml:space="preserve">  西张堡镇</t>
  </si>
  <si>
    <t xml:space="preserve">  阡东镇</t>
  </si>
  <si>
    <t xml:space="preserve">  烽火镇</t>
  </si>
  <si>
    <t xml:space="preserve">  烟霞镇</t>
  </si>
  <si>
    <t xml:space="preserve">  赵镇</t>
  </si>
  <si>
    <t xml:space="preserve">  昭陵镇</t>
  </si>
  <si>
    <t xml:space="preserve">  叱干镇</t>
  </si>
  <si>
    <t xml:space="preserve">  南坊镇</t>
  </si>
  <si>
    <t xml:space="preserve">  石潭镇</t>
  </si>
  <si>
    <t>合   计</t>
  </si>
  <si>
    <t>小计</t>
  </si>
  <si>
    <t>中央大中型水库移民</t>
  </si>
  <si>
    <t>国有土地使用权出让收入安排的支出</t>
  </si>
  <si>
    <t>福利彩票公益金安排的支持</t>
  </si>
  <si>
    <t>专项债务限额</t>
  </si>
  <si>
    <t>专项债务余额</t>
  </si>
  <si>
    <r>
      <rPr>
        <sz val="12"/>
        <color rgb="FF000000"/>
        <rFont val="宋体"/>
        <charset val="134"/>
      </rPr>
      <t>说明：截止2022年底，全县专项债务余额</t>
    </r>
    <r>
      <rPr>
        <b/>
        <sz val="12"/>
        <color rgb="FF000000"/>
        <rFont val="宋体"/>
        <charset val="134"/>
      </rPr>
      <t>64000万</t>
    </r>
    <r>
      <rPr>
        <sz val="12"/>
        <color rgb="FF000000"/>
        <rFont val="宋体"/>
        <charset val="134"/>
      </rPr>
      <t>元，未超过市上下达限额，债务风险总体可控。</t>
    </r>
  </si>
  <si>
    <t>礼泉县2023年专项债务限额和余额情况表</t>
  </si>
  <si>
    <t>2022年执行数</t>
  </si>
  <si>
    <t xml:space="preserve">
2023年预算数</t>
  </si>
  <si>
    <t>预算数
比上年
±%</t>
  </si>
  <si>
    <t>转移性收入</t>
  </si>
  <si>
    <t>说明：我县没有国有资本经营预算收入，此表为空表。</t>
  </si>
  <si>
    <t>支出合计</t>
  </si>
  <si>
    <t>转移性支出</t>
  </si>
  <si>
    <t>说明：我县没有国有资本经营预算支出，此表为空表。</t>
  </si>
  <si>
    <r>
      <rPr>
        <b/>
        <sz val="12"/>
        <color rgb="FF000000"/>
        <rFont val="宋体"/>
        <charset val="134"/>
      </rPr>
      <t xml:space="preserve">                 </t>
    </r>
    <r>
      <rPr>
        <b/>
        <sz val="10"/>
        <color rgb="FF000000"/>
        <rFont val="宋体"/>
        <charset val="134"/>
      </rPr>
      <t xml:space="preserve">  单位：万元</t>
    </r>
  </si>
  <si>
    <r>
      <rPr>
        <b/>
        <sz val="11"/>
        <color rgb="FF000000"/>
        <rFont val="宋体"/>
        <charset val="134"/>
      </rPr>
      <t>项</t>
    </r>
    <r>
      <rPr>
        <b/>
        <sz val="11"/>
        <color rgb="FF000000"/>
        <rFont val="宋体"/>
        <charset val="134"/>
      </rPr>
      <t xml:space="preserve">  </t>
    </r>
    <r>
      <rPr>
        <b/>
        <sz val="11"/>
        <color rgb="FF000000"/>
        <rFont val="宋体"/>
        <charset val="134"/>
      </rPr>
      <t>目</t>
    </r>
  </si>
  <si>
    <r>
      <rPr>
        <b/>
        <sz val="11"/>
        <color rgb="FF000000"/>
        <rFont val="宋体"/>
        <charset val="134"/>
      </rPr>
      <t>金</t>
    </r>
    <r>
      <rPr>
        <b/>
        <sz val="11"/>
        <color rgb="FF000000"/>
        <rFont val="宋体"/>
        <charset val="134"/>
      </rPr>
      <t xml:space="preserve">  </t>
    </r>
    <r>
      <rPr>
        <b/>
        <sz val="11"/>
        <color rgb="FF000000"/>
        <rFont val="宋体"/>
        <charset val="134"/>
      </rPr>
      <t>额</t>
    </r>
  </si>
  <si>
    <r>
      <rPr>
        <b/>
        <sz val="11"/>
        <color rgb="FF000000"/>
        <rFont val="宋体"/>
        <charset val="134"/>
      </rPr>
      <t>备</t>
    </r>
    <r>
      <rPr>
        <b/>
        <sz val="11"/>
        <color rgb="FF000000"/>
        <rFont val="宋体"/>
        <charset val="134"/>
      </rPr>
      <t xml:space="preserve">  </t>
    </r>
    <r>
      <rPr>
        <b/>
        <sz val="11"/>
        <color rgb="FF000000"/>
        <rFont val="宋体"/>
        <charset val="134"/>
      </rPr>
      <t>注</t>
    </r>
  </si>
  <si>
    <r>
      <rPr>
        <b/>
        <sz val="11"/>
        <color rgb="FF000000"/>
        <rFont val="宋体"/>
        <charset val="134"/>
      </rPr>
      <t>合</t>
    </r>
    <r>
      <rPr>
        <b/>
        <sz val="11"/>
        <color rgb="FF000000"/>
        <rFont val="宋体"/>
        <charset val="134"/>
      </rPr>
      <t xml:space="preserve">  </t>
    </r>
    <r>
      <rPr>
        <b/>
        <sz val="11"/>
        <color rgb="FF000000"/>
        <rFont val="宋体"/>
        <charset val="134"/>
      </rPr>
      <t>计</t>
    </r>
  </si>
  <si>
    <t>说明：上级没有下达我县国有资本经营转移支付，此表为空表。</t>
  </si>
  <si>
    <t>礼泉县2022年社会保险基金收支执行情况表</t>
  </si>
  <si>
    <t>项        目</t>
  </si>
  <si>
    <t>企业职工基本
养老保险基金</t>
  </si>
  <si>
    <t>城乡居民基本
养老保险基金</t>
  </si>
  <si>
    <t>机关事业单位基
本养老保险基金</t>
  </si>
  <si>
    <t>职工基本医疗保险
（含生育保险）基金</t>
  </si>
  <si>
    <t>城乡居民基本
医疗保险基金</t>
  </si>
  <si>
    <t>工伤保险基金</t>
  </si>
  <si>
    <t>失业保险基金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</si>
  <si>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</si>
  <si>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</si>
  <si>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</si>
  <si>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</si>
  <si>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</si>
  <si>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</si>
  <si>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</si>
  <si>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7.中央调剂资金收入(省级专用)</t>
  </si>
  <si>
    <t xml:space="preserve">          8.中央调剂基金收入(中央专用)</t>
  </si>
  <si>
    <t>二、支出</t>
  </si>
  <si>
    <t xml:space="preserve">    其中：1.社会保险待遇支出</t>
  </si>
  <si>
    <t xml:space="preserve">          2.转移支出</t>
  </si>
  <si>
    <t xml:space="preserve">          3.其他支出</t>
  </si>
  <si>
    <t xml:space="preserve">          4.中央调剂基金支出(中央专用)</t>
  </si>
  <si>
    <t xml:space="preserve">          5.中央调剂资金支出(省级专用)</t>
  </si>
  <si>
    <t>三、本年收支结余</t>
  </si>
  <si>
    <t>四、年末滚存结余</t>
  </si>
  <si>
    <t>礼泉县2023年社会保险基金收支预算表</t>
  </si>
  <si>
    <t xml:space="preserve">企业职工基本
养老保险基金
</t>
  </si>
  <si>
    <t>职工基本医疗保险
(含生育保险)基金</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</si>
  <si>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</si>
  <si>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</si>
  <si>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</si>
  <si>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</si>
  <si>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</si>
  <si>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</si>
  <si>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7.中央调剂资金收入（省级专用）</t>
  </si>
  <si>
    <t xml:space="preserve">         8.中央调剂基金收入（中央专用)</t>
  </si>
  <si>
    <t xml:space="preserve">    其中:1.社会保险待遇支出</t>
  </si>
  <si>
    <t xml:space="preserve">         2.转移支出</t>
  </si>
  <si>
    <t xml:space="preserve">         3.其他支出</t>
  </si>
  <si>
    <t xml:space="preserve">         4.中央调剂基金支出（中央专用）</t>
  </si>
  <si>
    <t xml:space="preserve">         5.中央调剂资金支出（省级专用）</t>
  </si>
  <si>
    <t>礼泉县2022年“三公”经费支出预算表及情况说明</t>
  </si>
  <si>
    <t>礼泉县2023年“三公”经费支出预算表及情况说明</t>
  </si>
  <si>
    <t>“三公”经费预算</t>
  </si>
  <si>
    <t>因公出国（境）费用</t>
  </si>
  <si>
    <t>公务用车购置及运行维护费</t>
  </si>
  <si>
    <t>公务用车购置费</t>
  </si>
  <si>
    <t xml:space="preserve">    2023年，我县严格按照新《预算法》、中央“八项规定”及县委“九项规定”相关要求，坚持“三公”经费逐年下降的原则，牢固树立“过紧日子”和坚持厉行节约意识，发扬艰苦奋斗老黄牛精神，进一步加强和规范部门预算，优化支出结构，压减非刚性、非重点等一般性支出，努力降低行政运行成本，做到“三公”经费只减不增。2023年，全县“三公”经费安排473万元，较上年下降5%。其中：公务接待费安排50万元，公务用车运行维护费安排423万元。</t>
  </si>
  <si>
    <r>
      <rPr>
        <sz val="11"/>
        <color theme="1"/>
        <rFont val="宋体"/>
        <charset val="134"/>
        <scheme val="minor"/>
      </rPr>
      <t xml:space="preserve">                           </t>
    </r>
    <r>
      <rPr>
        <b/>
        <sz val="11"/>
        <color theme="1"/>
        <rFont val="宋体"/>
        <charset val="134"/>
        <scheme val="minor"/>
      </rPr>
      <t xml:space="preserve"> </t>
    </r>
    <r>
      <rPr>
        <sz val="11"/>
        <color theme="1"/>
        <rFont val="宋体"/>
        <charset val="134"/>
        <scheme val="minor"/>
      </rPr>
      <t xml:space="preserve">      </t>
    </r>
    <r>
      <rPr>
        <sz val="16"/>
        <color theme="1"/>
        <rFont val="宋体"/>
        <charset val="134"/>
        <scheme val="minor"/>
      </rPr>
      <t xml:space="preserve">     礼泉县2023年财政收支预算安排</t>
    </r>
    <r>
      <rPr>
        <sz val="11"/>
        <color theme="1"/>
        <rFont val="宋体"/>
        <charset val="134"/>
        <scheme val="minor"/>
      </rPr>
      <t xml:space="preserve">
    一、2023年财政收支预算安排指导思想
    2023年是全面贯彻落实党的二十大精神的开局之年。结合全县经济发展计划，确定2023年财政工作的指导思想是：以习近平新时代中国特色社会主义思想为指导，全面贯彻落实党的二十大精神，坚持稳中求进工作总基调，完整、准确、全面贯彻新发展理念，着力推动高质量发展；坚持“过紧日子”和厉行节约，大力优化支出结构，加强财力保障，兜牢“三保”底线，严肃财经纪律，强化预算约束和绩效管理，提高财政支出的精准性和有效性；严格债务限额管理，防范化解债务风险，落实减税降费和财政强农惠民政策，促进县域经济社会持续健康稳步发展。
    二、2023年财政收支预算安排
    基于上述指导思想，综合考虑各方面因素，2023年财政收支预算安排如下：
   （一）财政收入预算安排
    地方财政预算收入安排为58885万元，其中：一般公共预算收入为30885万元，较上年实绩增长4.5%；政府性基金预算收入安排为28000万元。
    全年一般公共预算可用财力为342008万元，具体计算如下：当年县级一般公共预算收入30885万元，加上上级补助收入292303万元（其中：返还性收入1014万元，一般性转移支付收入171289万元，专项转移支付收入120000万元），调入资金19045万元，动用预算稳定调节基金5800万元，减去上解上级支出4055万元，自有财力偿还到期政府债券本金1970万元。政府性基金预算可用财力为39293万元，具体计算如下：当年县级政府性基金收入28000万元，加上上级专项收入3000万元，上年结余27338万元，调出资金19045万元。
   （二）财政支出预算安排
    全县财政预算支出安排为381208万元，其中：一般公共预算支出安排为342008万元，政府性基金预算支出安排为39200万元。
    1、个人部分156004万元。
  （1）基本工资：全额拨款的单位人员按全额预算，昭陵博物馆按80%预算，小河管理站按70%，县医院及精神病医院差额人员按70%。
  （2）津贴补贴及绩效工资：全额拨款的单位人员津补贴及绩效工资按全额预算；昭陵博物馆按80%预算；小河管理站按70%；县医院、精神病医院差额人员按50%。
  （3）公务员年终一次性奖金：按照考核当年12月基本工资预算。
  （4）乡镇工作补贴：基础标准平均为550元，每在乡镇工作时间满一年，在基础标准上增加30元，具体发放标准以组织人社部门批文为准。
  （5）降温取暖费：按编制内实有人数预算，其中取暖费每人每年2300元，降温费每人每年930元。
  （6）住房公积金县级补助：按在职人员工资的12%预算。
  （7）医疗保险和生育保险县级补助：在职人员按基本工资与津补贴绩效工资之和的6.8%计算，退休人员按养老金与生活补贴（助）之和的4.2%计算，大病保险按每人24元预算。
  （8）公车改革交通补贴：按照公务员职务职级级别进行预算，科员及以下每人每月550元，副科级600元，正科级650元，副处级950元，正处级1040元。
  （9）基本养老保险单位缴费：单位缴纳基本养老保险费的比例为本单位工资总额的16%。
  （10）离休人员费用：离休人员工资由财政负担，由老干局进行预算。离休干部的公用经费按国发（80）253号、陕发（87）32号文件规定足额安排并集中到老干局统一使用；离休干部特需经费由老干局集中使用。
  （11）财政对养老保险基金补助：退休人员养老金由养老保险基金负担，不足部分由财政进行补助，机关事业单位养老经办中心参照上年执行情况，考虑来年变化做入预算。
   2、公用部分61004万元。
   公用经费根据单位职能、编制人数等，年初作一次性安排，包干使用，预算执行过程中一律不予追加。执法执勤用车、特种车辆的运行维护费在部门预算中编列，公安、司法车辆由政法经费保障。
   （1）标准经费安排2075万元。
   ①一般行政单位按编制预算，标准为每人每年2000元。
   ②一般事业单位按编制预算，标准为每人每年1000元。
   ③公安部门按政法编制预算，标准为每人每年30000元；司法部门按政法编制预算，标准为每人每年15000元。                             
   ④城关街道办公用经费按每年60万元预算，昭陵镇按45万元预算，其他镇按30万元预算，镇（办）公用经费中包含人大、食药所等站所经费。
   ⑤小学、初中、高中公用经费在上级专项资金和县级项目支出中安排。
  （2）县级项目支出安排58929万元。
   3、预备费安排1700万元。
   4、债务付息支出安排3300万元。
   5、专项转移支付支出120000万元。根据2022年上级财政部门实际下达的专项转移支付情况，预计2023年上级专项专项转移支出120000万元。
   6、政府性基金预算安排支出39200万元。2023年政府性基金安排支出39200万元，其中：自然资源局土地出让业务费1100万元、土地储备及征迁费用8000万元，交通局农村公路建设1000万元，再生资源产业园污水处理120万元，住建局城市基础设施建设支出1500万元、污水处理费380万元，农业农村局美丽乡村、人居环境整治、农业生产发展1800万元，水利局农村饮水安全工程维修养护40万元，各镇（街道办）农村基础设施建设、农村社会事业、农业生产发展及农业农村生态环境1920万元，上级专项转移支付支出3000万元，上年专项债券支出20340万元。
   7、“三公”经费安排473万元。2023年，全县公务接待费用安排50万元，公务用车购置及运行维护费安排423万元。
   三、说明事项
   1、教育系统收费、卫生系统的县级医院和乡镇卫生院医疗收费继续作为本单位的事业收入，纳入财政专户管理，具体由县非税收入事务中心安排执行。
   2、2023年我县到期政府债券本金为7877万元，按照上级要求，已申请转贷再融资债券5907万元，下达后将全部用于偿还到期的政府债券本金，需用自有财力偿还到期政府债券本金1970万元。
   3、按照上级安排，我县已申请转贷2023年新增政府债券，在上述预算安排中没有反映，待上级批准额度正式下达后，将按程序提交预算调整方案。
   4、严格贯彻落实预算绩效管理各项工作要求，进一步完善部门预算绩效管理工作机制和制度，加强绩效目标管理，绩效目标随同部门预算批复一同下达，一并公开。     </t>
    </r>
  </si>
  <si>
    <r>
      <rPr>
        <b/>
        <sz val="16"/>
        <color theme="1"/>
        <rFont val="仿宋"/>
        <charset val="134"/>
      </rPr>
      <t xml:space="preserve">            </t>
    </r>
    <r>
      <rPr>
        <b/>
        <sz val="18"/>
        <color theme="1"/>
        <rFont val="仿宋"/>
        <charset val="134"/>
      </rPr>
      <t>礼泉县2023年预算绩效管理工作
               情  况  说  明</t>
    </r>
    <r>
      <rPr>
        <sz val="14"/>
        <color theme="1"/>
        <rFont val="宋体"/>
        <charset val="134"/>
        <scheme val="minor"/>
      </rPr>
      <t xml:space="preserve">
    2022年，我县预算绩效管理工作在县委、县政府的正确领导及上级业务部门的监督指导下，按照省市关于全面实施预算绩效管理工作文件精神，逐步完善各项制度机制，扎实细致开展各项工作，切实提高预算执行效率和财政资金使用效益，为县域经济社会持续健康发展做好坚实保障。
    </t>
    </r>
    <r>
      <rPr>
        <b/>
        <sz val="14"/>
        <color theme="1"/>
        <rFont val="宋体"/>
        <charset val="134"/>
        <scheme val="minor"/>
      </rPr>
      <t>一、2022年度部门财政支出绩效自评工作</t>
    </r>
    <r>
      <rPr>
        <sz val="14"/>
        <color theme="1"/>
        <rFont val="宋体"/>
        <charset val="134"/>
        <scheme val="minor"/>
      </rPr>
      <t xml:space="preserve">
    组织全县所有预算单位，对2022年度部门预算整体支出和2022年度纳入绩效目标管理的财政拨款资金项目支出进行全覆盖绩效自评，资金统计口径为部门决算数据。   
    </t>
    </r>
    <r>
      <rPr>
        <b/>
        <sz val="14"/>
        <color theme="1"/>
        <rFont val="宋体"/>
        <charset val="134"/>
        <scheme val="minor"/>
      </rPr>
      <t>二、2022年度财政重点绩效评价工作</t>
    </r>
    <r>
      <rPr>
        <sz val="14"/>
        <color theme="1"/>
        <rFont val="宋体"/>
        <charset val="134"/>
        <scheme val="minor"/>
      </rPr>
      <t xml:space="preserve">
    在预算单位开展2022年度部门财政支出绩效自评工作的基础上，选取相关项目、单位开展财政重点绩效评价项目支出和部门整体支出绩效评价工作。
   </t>
    </r>
    <r>
      <rPr>
        <b/>
        <sz val="14"/>
        <color theme="1"/>
        <rFont val="宋体"/>
        <charset val="134"/>
        <scheme val="minor"/>
      </rPr>
      <t xml:space="preserve"> 三、2023年绩效运行监控工作</t>
    </r>
    <r>
      <rPr>
        <sz val="14"/>
        <color theme="1"/>
        <rFont val="宋体"/>
        <charset val="134"/>
        <scheme val="minor"/>
      </rPr>
      <t xml:space="preserve">
    对所有部门预算项目支出、部门整体支出及追加项目实行绩效目标实现程度和预算执行进度“双监控”。针对绩效目标使用方向有偏差、执行进度滞后的项目，及时提示警示纠偏。
   </t>
    </r>
    <r>
      <rPr>
        <b/>
        <sz val="14"/>
        <color theme="1"/>
        <rFont val="宋体"/>
        <charset val="134"/>
        <scheme val="minor"/>
      </rPr>
      <t xml:space="preserve"> 四、评价结果应用工作</t>
    </r>
    <r>
      <rPr>
        <sz val="14"/>
        <color theme="1"/>
        <rFont val="宋体"/>
        <charset val="134"/>
        <scheme val="minor"/>
      </rPr>
      <t xml:space="preserve">
    会同第三方，对开展财政重点绩效评价项目支出单位、部门整体支出绩效评价单位，出具绩效评价意见书，一一反馈到相关单位，针对问题，要求及时做好整改工作。将评价结果报送县政府、县人大财经委，并在政府预算绩效管理工作专栏进行公开公示。同时，将评价结果反馈给局预算科，作为部门预算编制的重要依据。
</t>
    </r>
  </si>
  <si>
    <t>·</t>
  </si>
  <si>
    <r>
      <rPr>
        <sz val="16"/>
        <color rgb="FF000000"/>
        <rFont val="仿宋_GB2312"/>
        <charset val="134"/>
      </rPr>
      <t xml:space="preserve">
               </t>
    </r>
    <r>
      <rPr>
        <sz val="20"/>
        <color rgb="FF000000"/>
        <rFont val="黑体"/>
        <charset val="134"/>
      </rPr>
      <t>礼泉县政府性债务情况说明</t>
    </r>
    <r>
      <rPr>
        <sz val="16"/>
        <color rgb="FF000000"/>
        <rFont val="仿宋_GB2312"/>
        <charset val="134"/>
      </rPr>
      <t xml:space="preserve">
    在上级财政部门的大力支持和县委、县政府的正确领导下，我们认真做好政府性债务统计和存量债务化解工作，严格把控债券置换资金的使用，全面推进债务管理预算化进程，提高债务管理信息化水平，切实预防化解债务风险，为县域经济持续稳定健康发展提供了有力保障。
    </t>
    </r>
    <r>
      <rPr>
        <b/>
        <sz val="16"/>
        <color rgb="FF000000"/>
        <rFont val="楷体_GB2312"/>
        <charset val="134"/>
      </rPr>
      <t>一、</t>
    </r>
    <r>
      <rPr>
        <b/>
        <sz val="16"/>
        <color rgb="FF000000"/>
        <rFont val="仿宋_GB2312"/>
        <charset val="134"/>
      </rPr>
      <t>2022年</t>
    </r>
    <r>
      <rPr>
        <b/>
        <sz val="16"/>
        <color rgb="FF000000"/>
        <rFont val="楷体_GB2312"/>
        <charset val="134"/>
      </rPr>
      <t>全县政府债务限额</t>
    </r>
    <r>
      <rPr>
        <sz val="16"/>
        <color rgb="FF000000"/>
        <rFont val="仿宋_GB2312"/>
        <charset val="134"/>
      </rPr>
      <t xml:space="preserve">
    2022年，市政府下达我县2022年政府债务限额 </t>
    </r>
    <r>
      <rPr>
        <b/>
        <sz val="16"/>
        <color rgb="FF000000"/>
        <rFont val="仿宋_GB2312"/>
        <charset val="134"/>
      </rPr>
      <t>193993</t>
    </r>
    <r>
      <rPr>
        <sz val="16"/>
        <color rgb="FF000000"/>
        <rFont val="仿宋_GB2312"/>
        <charset val="134"/>
      </rPr>
      <t>万元（其中：一般债务限额</t>
    </r>
    <r>
      <rPr>
        <b/>
        <sz val="16"/>
        <color rgb="FF000000"/>
        <rFont val="仿宋_GB2312"/>
        <charset val="134"/>
      </rPr>
      <t xml:space="preserve"> 129793</t>
    </r>
    <r>
      <rPr>
        <sz val="16"/>
        <color rgb="FF000000"/>
        <rFont val="仿宋_GB2312"/>
        <charset val="134"/>
      </rPr>
      <t xml:space="preserve">万元，专项债务限额 </t>
    </r>
    <r>
      <rPr>
        <b/>
        <sz val="16"/>
        <color rgb="FF000000"/>
        <rFont val="仿宋_GB2312"/>
        <charset val="134"/>
      </rPr>
      <t>64200</t>
    </r>
    <r>
      <rPr>
        <sz val="16"/>
        <color rgb="FF000000"/>
        <rFont val="仿宋_GB2312"/>
        <charset val="134"/>
      </rPr>
      <t xml:space="preserve"> 万元）。我县未超过市上下达的债务限额，债务风险总体可控。
    </t>
    </r>
    <r>
      <rPr>
        <b/>
        <sz val="16"/>
        <color rgb="FF000000"/>
        <rFont val="楷体_GB2312"/>
        <charset val="134"/>
      </rPr>
      <t>二、</t>
    </r>
    <r>
      <rPr>
        <b/>
        <sz val="16"/>
        <color rgb="FF000000"/>
        <rFont val="仿宋_GB2312"/>
        <charset val="134"/>
      </rPr>
      <t>2022年</t>
    </r>
    <r>
      <rPr>
        <b/>
        <sz val="16"/>
        <color rgb="FF000000"/>
        <rFont val="楷体_GB2312"/>
        <charset val="134"/>
      </rPr>
      <t>全县政府债务余额</t>
    </r>
    <r>
      <rPr>
        <sz val="16"/>
        <color rgb="FF000000"/>
        <rFont val="仿宋_GB2312"/>
        <charset val="134"/>
      </rPr>
      <t xml:space="preserve">
    截至2022年12月底，全县政府债务余额</t>
    </r>
    <r>
      <rPr>
        <b/>
        <sz val="16"/>
        <color rgb="FF000000"/>
        <rFont val="仿宋_GB2312"/>
        <charset val="134"/>
      </rPr>
      <t>178853</t>
    </r>
    <r>
      <rPr>
        <sz val="16"/>
        <color rgb="FF000000"/>
        <rFont val="仿宋_GB2312"/>
        <charset val="134"/>
      </rPr>
      <t xml:space="preserve">万元（其中：直接债务余额 </t>
    </r>
    <r>
      <rPr>
        <b/>
        <sz val="16"/>
        <color rgb="FF000000"/>
        <rFont val="仿宋_GB2312"/>
        <charset val="134"/>
      </rPr>
      <t>114853</t>
    </r>
    <r>
      <rPr>
        <sz val="16"/>
        <color rgb="FF000000"/>
        <rFont val="仿宋_GB2312"/>
        <charset val="134"/>
      </rPr>
      <t xml:space="preserve">万元、专项债务 </t>
    </r>
    <r>
      <rPr>
        <b/>
        <sz val="16"/>
        <color rgb="FF000000"/>
        <rFont val="仿宋_GB2312"/>
        <charset val="134"/>
      </rPr>
      <t xml:space="preserve">64000 </t>
    </r>
    <r>
      <rPr>
        <sz val="16"/>
        <color rgb="FF000000"/>
        <rFont val="仿宋_GB2312"/>
        <charset val="134"/>
      </rPr>
      <t xml:space="preserve">万元）。
    </t>
    </r>
    <r>
      <rPr>
        <b/>
        <sz val="16"/>
        <color rgb="FF000000"/>
        <rFont val="仿宋_GB2312"/>
        <charset val="134"/>
      </rPr>
      <t>三、2023年政府债务余额待年终才能汇总完毕，限额及新增债券的分配待省市财政下达后，方可公开。</t>
    </r>
  </si>
  <si>
    <r>
      <rPr>
        <sz val="11"/>
        <color theme="1"/>
        <rFont val="宋体"/>
        <charset val="134"/>
        <scheme val="minor"/>
      </rPr>
      <t xml:space="preserve">                              </t>
    </r>
    <r>
      <rPr>
        <sz val="20"/>
        <color theme="1"/>
        <rFont val="方正小标宋简体"/>
        <charset val="134"/>
      </rPr>
      <t>预算报告名词解释</t>
    </r>
    <r>
      <rPr>
        <sz val="11"/>
        <color theme="1"/>
        <rFont val="宋体"/>
        <charset val="134"/>
        <scheme val="minor"/>
      </rPr>
      <t xml:space="preserve">
    礼泉县《2022年财政预算执行情况和2023年财政预算（草案）报告》中涉及一些财政专业名词，下面对各项名词分别说明如下：
    1、预算稳定调节基金：是指财政通过超收收入和支出预算结余安排的具有储备性质的基金，视预算平衡情况，在安排下年度预算时调入并安排使用，或用于弥补短收年份预算执行的收支缺口，基金的安排使用接受同级人大及其常委会的监督。 
    2、一般性转移支付：指上级政府对有财力缺口的下级政府，按照规范的办法给予的补助。包括均衡性转移支付、困难地区转移支付、农村税费改革转移支付、调整工资转移支付以及农村义务教育转移支付等，地方政府可以按照相关规定统筹安排和使用。其中，均衡性转移支付是指以促进地区间基本公共服务均等化为目标，选取影响各地财政收支的客观因素，考虑地区间支出成本差异、收入努力程度以及财政困难程度等，按统一公式分配给地方的补助资金。
    3、专项转移支付：指中央与省政府对承担委托事务、共同事务的地方政府给予的具有指定用途的资金补助，以及对应由下级政府承担的事务，给予的具有指定用途的奖励或补助。主要用于教育、社会保障、农业等方面。
    4、绩效评价：指财政部门和预算单位根据设定的绩效目标，运用科学、合理的评价方法、指标体系和评价标准，对财政资金的产出和效果进行客观、公正的评价，从而使财政资金得到全面控制和监督，确保财政预算和政策得到有效实施。
    5、预算稳定调节基金：指财政通过超收收入和支出预算结余安排的具有储备性质的基金，视预算平衡情况，在安排下年度预算时调入并安排使用，或用于弥补短收年份预算执行的收支缺口。
    6、财力：是指按现行法规和财政体制规定列为地方预算、由地方财政支配使用的预算资金。
    7、地方政府债券：指省政府在财政部的指导下，发行地方政府债券，由地方政府以承担还本付息责任为前提而筹集资金的债务凭证。按要求方政府债券收支应实行预算管理，纳入各级政府财政预算。
    8、债务置换债券：地方债务置换债券与地方政府债券一样都是政府债券，只是用途不同，置换债券券只能用来偿还地方政府到期的债务。
    9、上解支出：指按财政体制规定由本级财政上交给上级财政的款项。
    10、“三公”经费：指政府部门人员因公出国（境）经费、公务车购置及运行费、公务招待费。
    11、预备费：指各级总预算的后备基金，在编制政府预算时暂时保留一定的后备资金不安排具体用途，待预算执行中批准动用时，再列入指定的预算支出科目。《预算法》规定，各级政府预算应当按照本级预算支出额的1%～3%设置预备费，用于当年预算执行中的自然灾害救灾开支及其他难以预见的特殊开支。
    12、“三保”：指的是保工资、保运转、保基本民生。</t>
    </r>
  </si>
</sst>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_ ;\-#,##0.00;;"/>
    <numFmt numFmtId="179" formatCode="#,##0_ "/>
    <numFmt numFmtId="180" formatCode="0.0_ "/>
    <numFmt numFmtId="181" formatCode="0_ "/>
    <numFmt numFmtId="182" formatCode="0.00_);[Red]\(0.00\)"/>
  </numFmts>
  <fonts count="111">
    <font>
      <sz val="11"/>
      <color theme="1"/>
      <name val="宋体"/>
      <charset val="134"/>
      <scheme val="minor"/>
    </font>
    <font>
      <sz val="11"/>
      <color indexed="8"/>
      <name val="宋体"/>
      <charset val="134"/>
    </font>
    <font>
      <sz val="16"/>
      <color rgb="FF000000"/>
      <name val="仿宋_GB2312"/>
      <charset val="134"/>
    </font>
    <font>
      <sz val="16"/>
      <color indexed="8"/>
      <name val="仿宋_GB2312"/>
      <charset val="134"/>
    </font>
    <font>
      <b/>
      <sz val="16"/>
      <color indexed="8"/>
      <name val="楷体_GB2312"/>
      <charset val="134"/>
    </font>
    <font>
      <sz val="10.5"/>
      <color indexed="8"/>
      <name val="Calibri"/>
      <charset val="0"/>
    </font>
    <font>
      <b/>
      <sz val="16"/>
      <color theme="1"/>
      <name val="仿宋"/>
      <charset val="134"/>
    </font>
    <font>
      <sz val="9"/>
      <name val="宋体"/>
      <charset val="134"/>
    </font>
    <font>
      <sz val="9"/>
      <name val="方正小标宋简体"/>
      <charset val="134"/>
    </font>
    <font>
      <sz val="20"/>
      <name val="方正小标宋简体"/>
      <charset val="134"/>
    </font>
    <font>
      <sz val="12"/>
      <name val="宋体"/>
      <charset val="134"/>
    </font>
    <font>
      <b/>
      <sz val="14"/>
      <name val="宋体"/>
      <charset val="134"/>
    </font>
    <font>
      <sz val="20"/>
      <color indexed="8"/>
      <name val="方正小标宋简体"/>
      <charset val="1"/>
    </font>
    <font>
      <sz val="20"/>
      <name val="方正小标宋简体"/>
      <charset val="1"/>
    </font>
    <font>
      <sz val="12"/>
      <color indexed="8"/>
      <name val="宋体"/>
      <charset val="1"/>
    </font>
    <font>
      <sz val="12"/>
      <name val="宋体"/>
      <charset val="1"/>
    </font>
    <font>
      <b/>
      <sz val="12"/>
      <color indexed="8"/>
      <name val="宋体"/>
      <charset val="1"/>
    </font>
    <font>
      <sz val="11"/>
      <name val="宋体"/>
      <charset val="134"/>
    </font>
    <font>
      <sz val="11"/>
      <name val="宋体"/>
      <charset val="1"/>
    </font>
    <font>
      <sz val="20"/>
      <color rgb="FF000000"/>
      <name val="方正小标宋简体"/>
      <charset val="134"/>
    </font>
    <font>
      <b/>
      <sz val="11"/>
      <color rgb="FF000000"/>
      <name val="楷体_GB2312"/>
      <charset val="134"/>
    </font>
    <font>
      <b/>
      <sz val="12"/>
      <color rgb="FF000000"/>
      <name val="宋体"/>
      <charset val="134"/>
    </font>
    <font>
      <b/>
      <sz val="11"/>
      <color rgb="FF000000"/>
      <name val="宋体"/>
      <charset val="134"/>
    </font>
    <font>
      <sz val="11"/>
      <color rgb="FF000000"/>
      <name val="宋体"/>
      <charset val="134"/>
    </font>
    <font>
      <b/>
      <sz val="11"/>
      <name val="宋体"/>
      <charset val="134"/>
    </font>
    <font>
      <b/>
      <sz val="16"/>
      <color theme="1"/>
      <name val="宋体"/>
      <charset val="134"/>
      <scheme val="minor"/>
    </font>
    <font>
      <b/>
      <sz val="11"/>
      <color indexed="8"/>
      <name val="楷体_GB2312"/>
      <charset val="134"/>
    </font>
    <font>
      <b/>
      <sz val="11"/>
      <color theme="1"/>
      <name val="宋体"/>
      <charset val="134"/>
      <scheme val="minor"/>
    </font>
    <font>
      <sz val="20"/>
      <color theme="1"/>
      <name val="方正小标宋简体"/>
      <charset val="134"/>
    </font>
    <font>
      <b/>
      <sz val="12"/>
      <color theme="1"/>
      <name val="宋体"/>
      <charset val="134"/>
      <scheme val="minor"/>
    </font>
    <font>
      <sz val="12"/>
      <color indexed="8"/>
      <name val="宋体"/>
      <charset val="134"/>
    </font>
    <font>
      <b/>
      <sz val="12"/>
      <color indexed="8"/>
      <name val="宋体"/>
      <charset val="134"/>
    </font>
    <font>
      <sz val="20"/>
      <color indexed="8"/>
      <name val="方正小标宋简体"/>
      <charset val="134"/>
    </font>
    <font>
      <sz val="12"/>
      <color rgb="FF000000"/>
      <name val="宋体"/>
      <charset val="134"/>
    </font>
    <font>
      <b/>
      <sz val="11"/>
      <color indexed="8"/>
      <name val="仿宋"/>
      <charset val="134"/>
    </font>
    <font>
      <b/>
      <sz val="14"/>
      <color theme="1"/>
      <name val="宋体"/>
      <charset val="134"/>
      <scheme val="minor"/>
    </font>
    <font>
      <b/>
      <sz val="12"/>
      <name val="宋体"/>
      <charset val="134"/>
    </font>
    <font>
      <sz val="14"/>
      <name val="宋体"/>
      <charset val="134"/>
    </font>
    <font>
      <b/>
      <sz val="12"/>
      <name val="仿宋"/>
      <charset val="134"/>
    </font>
    <font>
      <sz val="12"/>
      <color theme="1"/>
      <name val="宋体"/>
      <charset val="134"/>
      <scheme val="minor"/>
    </font>
    <font>
      <sz val="16"/>
      <color theme="1"/>
      <name val="宋体"/>
      <charset val="134"/>
      <scheme val="minor"/>
    </font>
    <font>
      <b/>
      <sz val="10"/>
      <name val="宋体"/>
      <charset val="134"/>
    </font>
    <font>
      <sz val="14"/>
      <color indexed="8"/>
      <name val="宋体"/>
      <charset val="134"/>
    </font>
    <font>
      <b/>
      <sz val="20"/>
      <color indexed="8"/>
      <name val="黑体"/>
      <charset val="134"/>
    </font>
    <font>
      <sz val="11"/>
      <color indexed="8"/>
      <name val="楷体_GB2312"/>
      <charset val="134"/>
    </font>
    <font>
      <b/>
      <sz val="16"/>
      <name val="宋体"/>
      <charset val="134"/>
    </font>
    <font>
      <sz val="14"/>
      <color theme="1"/>
      <name val="宋体"/>
      <charset val="134"/>
    </font>
    <font>
      <sz val="14"/>
      <color theme="1"/>
      <name val="宋体"/>
      <charset val="134"/>
      <scheme val="minor"/>
    </font>
    <font>
      <b/>
      <sz val="16"/>
      <color indexed="8"/>
      <name val="宋体"/>
      <charset val="134"/>
    </font>
    <font>
      <b/>
      <sz val="14"/>
      <color indexed="8"/>
      <name val="宋体"/>
      <charset val="134"/>
    </font>
    <font>
      <sz val="10"/>
      <name val="Arial"/>
      <charset val="0"/>
    </font>
    <font>
      <sz val="10"/>
      <name val="方正小标宋简体"/>
      <charset val="0"/>
    </font>
    <font>
      <b/>
      <sz val="10"/>
      <name val="Arial"/>
      <charset val="0"/>
    </font>
    <font>
      <sz val="12"/>
      <color indexed="8"/>
      <name val="楷体_GB2312"/>
      <charset val="134"/>
    </font>
    <font>
      <b/>
      <sz val="20"/>
      <color theme="1"/>
      <name val="方正小标宋简体"/>
      <charset val="134"/>
    </font>
    <font>
      <b/>
      <sz val="12"/>
      <color indexed="8"/>
      <name val="楷体_GB2312"/>
      <charset val="134"/>
    </font>
    <font>
      <sz val="10"/>
      <name val="Helv"/>
      <charset val="0"/>
    </font>
    <font>
      <sz val="14"/>
      <name val="宋体"/>
      <charset val="134"/>
      <scheme val="minor"/>
    </font>
    <font>
      <sz val="11"/>
      <name val="楷体"/>
      <charset val="134"/>
    </font>
    <font>
      <b/>
      <sz val="14"/>
      <name val="黑体"/>
      <charset val="134"/>
    </font>
    <font>
      <sz val="14"/>
      <name val="宋体"/>
      <charset val="0"/>
    </font>
    <font>
      <sz val="14"/>
      <name val="Times New Roman"/>
      <charset val="0"/>
    </font>
    <font>
      <sz val="10"/>
      <name val="宋体"/>
      <charset val="0"/>
    </font>
    <font>
      <b/>
      <sz val="14"/>
      <name val="宋体"/>
      <charset val="0"/>
    </font>
    <font>
      <sz val="16"/>
      <color indexed="8"/>
      <name val="宋体"/>
      <charset val="134"/>
    </font>
    <font>
      <sz val="10"/>
      <color indexed="8"/>
      <name val="宋体"/>
      <charset val="134"/>
    </font>
    <font>
      <sz val="10"/>
      <color indexed="8"/>
      <name val="黑体"/>
      <charset val="134"/>
    </font>
    <font>
      <b/>
      <sz val="11"/>
      <name val="楷体_GB2312"/>
      <charset val="134"/>
    </font>
    <font>
      <b/>
      <sz val="18"/>
      <name val="方正小标宋简体"/>
      <charset val="134"/>
    </font>
    <font>
      <sz val="12"/>
      <name val="楷体_GB2312"/>
      <charset val="134"/>
    </font>
    <font>
      <sz val="16"/>
      <name val="宋体"/>
      <charset val="134"/>
    </font>
    <font>
      <sz val="16"/>
      <color theme="1"/>
      <name val="仿宋_GB2312"/>
      <charset val="134"/>
    </font>
    <font>
      <sz val="10"/>
      <name val="宋体"/>
      <charset val="134"/>
    </font>
    <font>
      <sz val="11"/>
      <name val="Times New Roman"/>
      <charset val="0"/>
    </font>
    <font>
      <b/>
      <sz val="11"/>
      <name val="黑体"/>
      <charset val="134"/>
    </font>
    <font>
      <b/>
      <sz val="24"/>
      <color theme="1"/>
      <name val="宋体"/>
      <charset val="134"/>
    </font>
    <font>
      <sz val="16"/>
      <color theme="1"/>
      <name val="楷体_GB2312"/>
      <charset val="134"/>
    </font>
    <font>
      <b/>
      <sz val="16"/>
      <color theme="1"/>
      <name val="楷体_GB2312"/>
      <charset val="134"/>
    </font>
    <font>
      <sz val="8"/>
      <color theme="1"/>
      <name val="楷体_GB2312"/>
      <charset val="134"/>
    </font>
    <font>
      <sz val="10"/>
      <color theme="1"/>
      <name val="楷体_GB2312"/>
      <charset val="134"/>
    </font>
    <font>
      <sz val="22"/>
      <name val="黑体"/>
      <charset val="134"/>
    </font>
    <font>
      <b/>
      <sz val="26"/>
      <name val="方正小标宋简体"/>
      <charset val="134"/>
    </font>
    <font>
      <b/>
      <sz val="18"/>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Verdana"/>
      <charset val="0"/>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0"/>
      <color rgb="FF000000"/>
      <name val="黑体"/>
      <charset val="134"/>
    </font>
    <font>
      <b/>
      <sz val="16"/>
      <color rgb="FF000000"/>
      <name val="楷体_GB2312"/>
      <charset val="134"/>
    </font>
    <font>
      <b/>
      <sz val="16"/>
      <color rgb="FF000000"/>
      <name val="仿宋_GB2312"/>
      <charset val="134"/>
    </font>
    <font>
      <b/>
      <sz val="18"/>
      <color theme="1"/>
      <name val="仿宋"/>
      <charset val="134"/>
    </font>
    <font>
      <b/>
      <sz val="10"/>
      <color rgb="FF000000"/>
      <name val="宋体"/>
      <charset val="134"/>
    </font>
    <font>
      <sz val="16"/>
      <name val="Times New Roman"/>
      <charset val="0"/>
    </font>
    <font>
      <sz val="16"/>
      <name val="Times New Roman"/>
      <charset val="134"/>
    </font>
    <font>
      <sz val="16"/>
      <name val="宋体"/>
      <charset val="0"/>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right style="thin">
        <color auto="1"/>
      </right>
      <top style="thin">
        <color auto="1"/>
      </top>
      <bottom/>
      <diagonal/>
    </border>
    <border>
      <left/>
      <right/>
      <top/>
      <bottom style="thin">
        <color indexed="8"/>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auto="1"/>
      </top>
      <bottom style="thin">
        <color indexed="8"/>
      </bottom>
      <diagonal/>
    </border>
    <border>
      <left style="thin">
        <color auto="1"/>
      </left>
      <right style="thin">
        <color indexed="8"/>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83" fillId="4" borderId="0" applyNumberFormat="0" applyBorder="0" applyAlignment="0" applyProtection="0">
      <alignment vertical="center"/>
    </xf>
    <xf numFmtId="0" fontId="84" fillId="5" borderId="3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3" fillId="6" borderId="0" applyNumberFormat="0" applyBorder="0" applyAlignment="0" applyProtection="0">
      <alignment vertical="center"/>
    </xf>
    <xf numFmtId="0" fontId="85" fillId="7" borderId="0" applyNumberFormat="0" applyBorder="0" applyAlignment="0" applyProtection="0">
      <alignment vertical="center"/>
    </xf>
    <xf numFmtId="43" fontId="0" fillId="0" borderId="0" applyFont="0" applyFill="0" applyBorder="0" applyAlignment="0" applyProtection="0">
      <alignment vertical="center"/>
    </xf>
    <xf numFmtId="0" fontId="86" fillId="8" borderId="0" applyNumberFormat="0" applyBorder="0" applyAlignment="0" applyProtection="0">
      <alignment vertical="center"/>
    </xf>
    <xf numFmtId="0" fontId="8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xf numFmtId="0" fontId="88" fillId="0" borderId="0" applyNumberFormat="0" applyFill="0" applyBorder="0" applyAlignment="0" applyProtection="0">
      <alignment vertical="center"/>
    </xf>
    <xf numFmtId="0" fontId="0" fillId="9" borderId="31" applyNumberFormat="0" applyFont="0" applyAlignment="0" applyProtection="0">
      <alignment vertical="center"/>
    </xf>
    <xf numFmtId="0" fontId="89" fillId="0" borderId="0">
      <alignment vertical="center"/>
    </xf>
    <xf numFmtId="0" fontId="86" fillId="10" borderId="0" applyNumberFormat="0" applyBorder="0" applyAlignment="0" applyProtection="0">
      <alignment vertical="center"/>
    </xf>
    <xf numFmtId="0" fontId="90"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4" fillId="0" borderId="32" applyNumberFormat="0" applyFill="0" applyAlignment="0" applyProtection="0">
      <alignment vertical="center"/>
    </xf>
    <xf numFmtId="0" fontId="95" fillId="0" borderId="32" applyNumberFormat="0" applyFill="0" applyAlignment="0" applyProtection="0">
      <alignment vertical="center"/>
    </xf>
    <xf numFmtId="0" fontId="89" fillId="0" borderId="0">
      <alignment vertical="center"/>
    </xf>
    <xf numFmtId="0" fontId="86" fillId="11" borderId="0" applyNumberFormat="0" applyBorder="0" applyAlignment="0" applyProtection="0">
      <alignment vertical="center"/>
    </xf>
    <xf numFmtId="0" fontId="90" fillId="0" borderId="33" applyNumberFormat="0" applyFill="0" applyAlignment="0" applyProtection="0">
      <alignment vertical="center"/>
    </xf>
    <xf numFmtId="0" fontId="89" fillId="0" borderId="0">
      <alignment vertical="center"/>
    </xf>
    <xf numFmtId="0" fontId="86" fillId="12" borderId="0" applyNumberFormat="0" applyBorder="0" applyAlignment="0" applyProtection="0">
      <alignment vertical="center"/>
    </xf>
    <xf numFmtId="0" fontId="96" fillId="13" borderId="34" applyNumberFormat="0" applyAlignment="0" applyProtection="0">
      <alignment vertical="center"/>
    </xf>
    <xf numFmtId="0" fontId="97" fillId="13" borderId="30" applyNumberFormat="0" applyAlignment="0" applyProtection="0">
      <alignment vertical="center"/>
    </xf>
    <xf numFmtId="0" fontId="1" fillId="0" borderId="0">
      <alignment vertical="center"/>
    </xf>
    <xf numFmtId="0" fontId="98" fillId="14" borderId="35" applyNumberFormat="0" applyAlignment="0" applyProtection="0">
      <alignment vertical="center"/>
    </xf>
    <xf numFmtId="0" fontId="83" fillId="15" borderId="0" applyNumberFormat="0" applyBorder="0" applyAlignment="0" applyProtection="0">
      <alignment vertical="center"/>
    </xf>
    <xf numFmtId="0" fontId="86" fillId="16" borderId="0" applyNumberFormat="0" applyBorder="0" applyAlignment="0" applyProtection="0">
      <alignment vertical="center"/>
    </xf>
    <xf numFmtId="0" fontId="99" fillId="0" borderId="36" applyNumberFormat="0" applyFill="0" applyAlignment="0" applyProtection="0">
      <alignment vertical="center"/>
    </xf>
    <xf numFmtId="0" fontId="10" fillId="0" borderId="0"/>
    <xf numFmtId="0" fontId="100" fillId="0" borderId="37" applyNumberFormat="0" applyFill="0" applyAlignment="0" applyProtection="0">
      <alignment vertical="center"/>
    </xf>
    <xf numFmtId="0" fontId="101" fillId="17" borderId="0" applyNumberFormat="0" applyBorder="0" applyAlignment="0" applyProtection="0">
      <alignment vertical="center"/>
    </xf>
    <xf numFmtId="0" fontId="102" fillId="18" borderId="0" applyNumberFormat="0" applyBorder="0" applyAlignment="0" applyProtection="0">
      <alignment vertical="center"/>
    </xf>
    <xf numFmtId="0" fontId="83" fillId="19" borderId="0" applyNumberFormat="0" applyBorder="0" applyAlignment="0" applyProtection="0">
      <alignment vertical="center"/>
    </xf>
    <xf numFmtId="0" fontId="86" fillId="20" borderId="0" applyNumberFormat="0" applyBorder="0" applyAlignment="0" applyProtection="0">
      <alignment vertical="center"/>
    </xf>
    <xf numFmtId="0" fontId="83" fillId="21" borderId="0" applyNumberFormat="0" applyBorder="0" applyAlignment="0" applyProtection="0">
      <alignment vertical="center"/>
    </xf>
    <xf numFmtId="0" fontId="83" fillId="22" borderId="0" applyNumberFormat="0" applyBorder="0" applyAlignment="0" applyProtection="0">
      <alignment vertical="center"/>
    </xf>
    <xf numFmtId="0" fontId="83" fillId="23" borderId="0" applyNumberFormat="0" applyBorder="0" applyAlignment="0" applyProtection="0">
      <alignment vertical="center"/>
    </xf>
    <xf numFmtId="0" fontId="83" fillId="24" borderId="0" applyNumberFormat="0" applyBorder="0" applyAlignment="0" applyProtection="0">
      <alignment vertical="center"/>
    </xf>
    <xf numFmtId="0" fontId="86" fillId="25" borderId="0" applyNumberFormat="0" applyBorder="0" applyAlignment="0" applyProtection="0">
      <alignment vertical="center"/>
    </xf>
    <xf numFmtId="0" fontId="86" fillId="26" borderId="0" applyNumberFormat="0" applyBorder="0" applyAlignment="0" applyProtection="0">
      <alignment vertical="center"/>
    </xf>
    <xf numFmtId="0" fontId="83" fillId="27" borderId="0" applyNumberFormat="0" applyBorder="0" applyAlignment="0" applyProtection="0">
      <alignment vertical="center"/>
    </xf>
    <xf numFmtId="0" fontId="83" fillId="28" borderId="0" applyNumberFormat="0" applyBorder="0" applyAlignment="0" applyProtection="0">
      <alignment vertical="center"/>
    </xf>
    <xf numFmtId="0" fontId="86" fillId="29" borderId="0" applyNumberFormat="0" applyBorder="0" applyAlignment="0" applyProtection="0">
      <alignment vertical="center"/>
    </xf>
    <xf numFmtId="0" fontId="83" fillId="30" borderId="0" applyNumberFormat="0" applyBorder="0" applyAlignment="0" applyProtection="0">
      <alignment vertical="center"/>
    </xf>
    <xf numFmtId="0" fontId="86" fillId="31" borderId="0" applyNumberFormat="0" applyBorder="0" applyAlignment="0" applyProtection="0">
      <alignment vertical="center"/>
    </xf>
    <xf numFmtId="0" fontId="86" fillId="32" borderId="0" applyNumberFormat="0" applyBorder="0" applyAlignment="0" applyProtection="0">
      <alignment vertical="center"/>
    </xf>
    <xf numFmtId="0" fontId="83" fillId="33" borderId="0" applyNumberFormat="0" applyBorder="0" applyAlignment="0" applyProtection="0">
      <alignment vertical="center"/>
    </xf>
    <xf numFmtId="0" fontId="10" fillId="0" borderId="0">
      <alignment vertical="center"/>
    </xf>
    <xf numFmtId="0" fontId="86" fillId="34" borderId="0" applyNumberFormat="0" applyBorder="0" applyAlignment="0" applyProtection="0">
      <alignment vertical="center"/>
    </xf>
    <xf numFmtId="0" fontId="10" fillId="0" borderId="0"/>
    <xf numFmtId="0" fontId="10" fillId="0" borderId="0" applyProtection="0"/>
    <xf numFmtId="0" fontId="10" fillId="0" borderId="0">
      <alignment vertical="center"/>
    </xf>
    <xf numFmtId="0" fontId="17" fillId="0" borderId="0"/>
    <xf numFmtId="0" fontId="50" fillId="0" borderId="0" applyBorder="0"/>
    <xf numFmtId="0" fontId="0" fillId="0" borderId="0"/>
    <xf numFmtId="43" fontId="10" fillId="0" borderId="0" applyProtection="0"/>
  </cellStyleXfs>
  <cellXfs count="495">
    <xf numFmtId="0" fontId="0" fillId="0" borderId="0" xfId="0">
      <alignment vertical="center"/>
    </xf>
    <xf numFmtId="0" fontId="0" fillId="2" borderId="0" xfId="0" applyFont="1" applyFill="1" applyAlignment="1">
      <alignment horizontal="left" vertical="center" wrapText="1"/>
    </xf>
    <xf numFmtId="0" fontId="1" fillId="0" borderId="0" xfId="0" applyFont="1" applyFill="1" applyBorder="1" applyAlignment="1">
      <alignment vertical="center"/>
    </xf>
    <xf numFmtId="0" fontId="2" fillId="3" borderId="0" xfId="0" applyNumberFormat="1" applyFont="1" applyFill="1" applyBorder="1" applyAlignment="1">
      <alignment vertical="top" wrapText="1"/>
    </xf>
    <xf numFmtId="0" fontId="1" fillId="0" borderId="0" xfId="0" applyNumberFormat="1" applyFont="1" applyFill="1" applyBorder="1" applyAlignment="1">
      <alignment horizontal="left" vertical="center"/>
    </xf>
    <xf numFmtId="0" fontId="3" fillId="0" borderId="0" xfId="0" applyNumberFormat="1" applyFont="1" applyFill="1" applyBorder="1" applyAlignment="1">
      <alignment horizontal="justify" vertical="center"/>
    </xf>
    <xf numFmtId="0" fontId="4" fillId="0" borderId="0" xfId="0" applyNumberFormat="1" applyFont="1" applyFill="1" applyBorder="1" applyAlignment="1">
      <alignment horizontal="left" vertical="center" indent="2"/>
    </xf>
    <xf numFmtId="0" fontId="3" fillId="0" borderId="0" xfId="0" applyNumberFormat="1" applyFont="1" applyFill="1" applyBorder="1" applyAlignment="1">
      <alignment horizontal="left" vertical="center"/>
    </xf>
    <xf numFmtId="0" fontId="5" fillId="0" borderId="0" xfId="0" applyNumberFormat="1" applyFont="1" applyFill="1" applyBorder="1" applyAlignment="1">
      <alignment horizontal="justify" vertical="center"/>
    </xf>
    <xf numFmtId="0" fontId="6" fillId="2" borderId="0" xfId="0" applyFont="1" applyFill="1" applyAlignment="1">
      <alignment vertical="center" wrapText="1"/>
    </xf>
    <xf numFmtId="0" fontId="0" fillId="2" borderId="0" xfId="0" applyFill="1" applyAlignment="1">
      <alignment horizontal="left" vertical="center"/>
    </xf>
    <xf numFmtId="0" fontId="0" fillId="0" borderId="0" xfId="0" applyAlignment="1">
      <alignment vertical="top"/>
    </xf>
    <xf numFmtId="0" fontId="0" fillId="0" borderId="0" xfId="0" applyAlignment="1">
      <alignment horizontal="left" vertical="center"/>
    </xf>
    <xf numFmtId="0" fontId="7" fillId="0" borderId="0" xfId="0" applyFont="1" applyFill="1" applyBorder="1" applyAlignment="1"/>
    <xf numFmtId="0" fontId="8" fillId="0" borderId="0" xfId="0" applyFont="1" applyFill="1" applyBorder="1" applyAlignment="1"/>
    <xf numFmtId="0" fontId="7" fillId="0" borderId="0" xfId="0" applyFont="1" applyFill="1" applyBorder="1" applyAlignment="1">
      <alignment horizontal="center"/>
    </xf>
    <xf numFmtId="0" fontId="9" fillId="0" borderId="0" xfId="0" applyNumberFormat="1" applyFont="1" applyFill="1" applyBorder="1" applyAlignment="1" applyProtection="1">
      <alignment horizontal="center" vertical="center"/>
    </xf>
    <xf numFmtId="0" fontId="9" fillId="0" borderId="0"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xf>
    <xf numFmtId="0" fontId="10" fillId="0" borderId="0" xfId="0" applyNumberFormat="1" applyFont="1" applyFill="1" applyAlignment="1" applyProtection="1">
      <alignment horizontal="center" vertical="center"/>
    </xf>
    <xf numFmtId="0" fontId="10" fillId="0" borderId="8" xfId="0" applyNumberFormat="1" applyFont="1" applyFill="1" applyBorder="1" applyAlignment="1" applyProtection="1">
      <alignment horizontal="center" vertical="center"/>
    </xf>
    <xf numFmtId="0" fontId="10" fillId="0" borderId="9"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176" fontId="10" fillId="0" borderId="5" xfId="11" applyNumberFormat="1" applyFont="1" applyFill="1" applyBorder="1" applyAlignment="1" applyProtection="1">
      <alignment horizontal="center" vertical="center" wrapText="1"/>
    </xf>
    <xf numFmtId="176" fontId="10" fillId="0" borderId="2" xfId="11" applyNumberFormat="1" applyFont="1" applyFill="1" applyBorder="1" applyAlignment="1" applyProtection="1">
      <alignment horizontal="center" vertical="center"/>
    </xf>
    <xf numFmtId="176" fontId="10" fillId="0" borderId="5" xfId="11" applyNumberFormat="1" applyFont="1" applyFill="1" applyBorder="1" applyAlignment="1" applyProtection="1">
      <alignment horizontal="center" vertical="center"/>
    </xf>
    <xf numFmtId="176" fontId="10" fillId="0" borderId="6" xfId="11" applyNumberFormat="1" applyFont="1" applyFill="1" applyBorder="1" applyAlignment="1" applyProtection="1">
      <alignment horizontal="center" vertical="center"/>
    </xf>
    <xf numFmtId="176" fontId="10" fillId="0" borderId="1" xfId="11" applyNumberFormat="1" applyFont="1" applyFill="1" applyBorder="1" applyAlignment="1" applyProtection="1">
      <alignment horizontal="center" vertical="center"/>
    </xf>
    <xf numFmtId="0" fontId="11" fillId="2" borderId="0" xfId="0" applyFont="1" applyFill="1" applyBorder="1" applyAlignment="1">
      <alignment horizontal="left" vertical="center" wrapText="1"/>
    </xf>
    <xf numFmtId="0" fontId="10" fillId="0" borderId="6" xfId="0" applyNumberFormat="1" applyFont="1" applyFill="1" applyBorder="1" applyAlignment="1" applyProtection="1">
      <alignment horizontal="center" vertical="center"/>
    </xf>
    <xf numFmtId="0" fontId="10"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176" fontId="7" fillId="0" borderId="0" xfId="0" applyNumberFormat="1" applyFont="1" applyFill="1" applyBorder="1" applyAlignment="1">
      <alignment horizontal="center"/>
    </xf>
    <xf numFmtId="0" fontId="0" fillId="0" borderId="0" xfId="61" applyFont="1" applyFill="1" applyAlignment="1"/>
    <xf numFmtId="0" fontId="10" fillId="0" borderId="0" xfId="61" applyFont="1" applyFill="1" applyAlignment="1"/>
    <xf numFmtId="49" fontId="12" fillId="0" borderId="0" xfId="61" applyNumberFormat="1" applyFont="1" applyFill="1" applyAlignment="1">
      <alignment horizontal="center" vertical="center"/>
    </xf>
    <xf numFmtId="0" fontId="12" fillId="0" borderId="0" xfId="61" applyFont="1" applyFill="1" applyAlignment="1">
      <alignment horizontal="center" vertical="center"/>
    </xf>
    <xf numFmtId="0" fontId="13" fillId="0" borderId="0" xfId="61" applyFont="1" applyFill="1" applyAlignment="1"/>
    <xf numFmtId="49" fontId="14" fillId="0" borderId="10" xfId="61" applyNumberFormat="1" applyFont="1" applyFill="1" applyBorder="1" applyAlignment="1">
      <alignment vertical="center"/>
    </xf>
    <xf numFmtId="49" fontId="14" fillId="0" borderId="11" xfId="61" applyNumberFormat="1" applyFont="1" applyFill="1" applyBorder="1" applyAlignment="1">
      <alignment vertical="center"/>
    </xf>
    <xf numFmtId="49" fontId="15" fillId="0" borderId="11" xfId="61" applyNumberFormat="1" applyFont="1" applyFill="1" applyBorder="1" applyAlignment="1"/>
    <xf numFmtId="49" fontId="16" fillId="0" borderId="12" xfId="61" applyNumberFormat="1" applyFont="1" applyFill="1" applyBorder="1" applyAlignment="1">
      <alignment horizontal="center" vertical="center"/>
    </xf>
    <xf numFmtId="49" fontId="16" fillId="0" borderId="13" xfId="61" applyNumberFormat="1" applyFont="1" applyFill="1" applyBorder="1" applyAlignment="1">
      <alignment horizontal="center" vertical="center" wrapText="1"/>
    </xf>
    <xf numFmtId="49" fontId="16" fillId="0" borderId="5" xfId="61" applyNumberFormat="1" applyFont="1" applyFill="1" applyBorder="1" applyAlignment="1">
      <alignment horizontal="center" vertical="center" wrapText="1"/>
    </xf>
    <xf numFmtId="49" fontId="16" fillId="0" borderId="14" xfId="61" applyNumberFormat="1" applyFont="1" applyFill="1" applyBorder="1" applyAlignment="1">
      <alignment horizontal="center" vertical="center" wrapText="1"/>
    </xf>
    <xf numFmtId="49" fontId="16" fillId="0" borderId="12" xfId="61" applyNumberFormat="1" applyFont="1" applyFill="1" applyBorder="1" applyAlignment="1">
      <alignment horizontal="center" vertical="center" wrapText="1"/>
    </xf>
    <xf numFmtId="49" fontId="14" fillId="0" borderId="15" xfId="61" applyNumberFormat="1" applyFont="1" applyFill="1" applyBorder="1" applyAlignment="1">
      <alignment horizontal="left" vertical="center"/>
    </xf>
    <xf numFmtId="178" fontId="14" fillId="0" borderId="12" xfId="61" applyNumberFormat="1" applyFont="1" applyFill="1" applyBorder="1" applyAlignment="1">
      <alignment horizontal="right" vertical="center"/>
    </xf>
    <xf numFmtId="178" fontId="14" fillId="0" borderId="16" xfId="61" applyNumberFormat="1" applyFont="1" applyFill="1" applyBorder="1" applyAlignment="1">
      <alignment horizontal="right" vertical="center"/>
    </xf>
    <xf numFmtId="49" fontId="14" fillId="0" borderId="12" xfId="61" applyNumberFormat="1" applyFont="1" applyFill="1" applyBorder="1" applyAlignment="1">
      <alignment horizontal="left" vertical="center"/>
    </xf>
    <xf numFmtId="178" fontId="14" fillId="3" borderId="17" xfId="61" applyNumberFormat="1" applyFont="1" applyFill="1" applyBorder="1" applyAlignment="1">
      <alignment horizontal="right" vertical="center"/>
    </xf>
    <xf numFmtId="49" fontId="14" fillId="0" borderId="12" xfId="61" applyNumberFormat="1" applyFont="1" applyFill="1" applyBorder="1" applyAlignment="1">
      <alignment vertical="center"/>
    </xf>
    <xf numFmtId="49" fontId="14" fillId="0" borderId="12" xfId="61" applyNumberFormat="1" applyFont="1" applyFill="1" applyBorder="1" applyAlignment="1">
      <alignment horizontal="center" vertical="center"/>
    </xf>
    <xf numFmtId="49" fontId="15" fillId="0" borderId="0" xfId="61" applyNumberFormat="1" applyFont="1" applyFill="1" applyAlignment="1"/>
    <xf numFmtId="0" fontId="14" fillId="0" borderId="0" xfId="61" applyFont="1" applyFill="1" applyAlignment="1">
      <alignment vertical="center"/>
    </xf>
    <xf numFmtId="0" fontId="15" fillId="0" borderId="0" xfId="61" applyFont="1" applyFill="1" applyAlignment="1"/>
    <xf numFmtId="49" fontId="14" fillId="0" borderId="10" xfId="61" applyNumberFormat="1" applyFont="1" applyFill="1" applyBorder="1" applyAlignment="1">
      <alignment horizontal="right" vertical="center"/>
    </xf>
    <xf numFmtId="178" fontId="14" fillId="0" borderId="13" xfId="61" applyNumberFormat="1" applyFont="1" applyFill="1" applyBorder="1" applyAlignment="1">
      <alignment horizontal="right" vertical="center"/>
    </xf>
    <xf numFmtId="0" fontId="14" fillId="0" borderId="0" xfId="61" applyFont="1" applyFill="1" applyAlignment="1">
      <alignment horizontal="right" vertical="center"/>
    </xf>
    <xf numFmtId="0" fontId="0" fillId="0" borderId="0" xfId="61" applyFill="1"/>
    <xf numFmtId="0" fontId="17" fillId="0" borderId="0" xfId="61" applyFont="1" applyFill="1"/>
    <xf numFmtId="49" fontId="16" fillId="0" borderId="18" xfId="61" applyNumberFormat="1" applyFont="1" applyFill="1" applyBorder="1" applyAlignment="1">
      <alignment horizontal="center" vertical="center" wrapText="1"/>
    </xf>
    <xf numFmtId="49" fontId="18" fillId="0" borderId="0" xfId="61" applyNumberFormat="1" applyFont="1" applyFill="1"/>
    <xf numFmtId="0" fontId="18" fillId="0" borderId="0" xfId="61" applyFont="1" applyFill="1"/>
    <xf numFmtId="0" fontId="0" fillId="0" borderId="0" xfId="0" applyFill="1" applyBorder="1" applyAlignment="1">
      <alignment vertical="center"/>
    </xf>
    <xf numFmtId="0" fontId="19" fillId="0" borderId="0" xfId="0" applyFont="1" applyFill="1" applyAlignment="1">
      <alignment horizontal="center" vertical="center"/>
    </xf>
    <xf numFmtId="0" fontId="20" fillId="0" borderId="0" xfId="0" applyFont="1" applyFill="1" applyBorder="1" applyAlignment="1">
      <alignment vertical="center"/>
    </xf>
    <xf numFmtId="0" fontId="21" fillId="0" borderId="0"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49" fontId="23" fillId="0" borderId="19" xfId="0" applyNumberFormat="1" applyFont="1" applyFill="1" applyBorder="1" applyAlignment="1">
      <alignment horizontal="left" vertical="center"/>
    </xf>
    <xf numFmtId="179" fontId="17" fillId="0" borderId="20" xfId="0" applyNumberFormat="1" applyFont="1" applyFill="1" applyBorder="1" applyAlignment="1">
      <alignment vertical="center"/>
    </xf>
    <xf numFmtId="0" fontId="23" fillId="0" borderId="20" xfId="0" applyFont="1" applyFill="1" applyBorder="1" applyAlignment="1">
      <alignment vertical="center"/>
    </xf>
    <xf numFmtId="49" fontId="22" fillId="0" borderId="19" xfId="0" applyNumberFormat="1" applyFont="1" applyFill="1" applyBorder="1" applyAlignment="1">
      <alignment horizontal="center" vertical="center"/>
    </xf>
    <xf numFmtId="179" fontId="24" fillId="0" borderId="20" xfId="0" applyNumberFormat="1" applyFont="1" applyFill="1" applyBorder="1" applyAlignment="1">
      <alignment vertical="center"/>
    </xf>
    <xf numFmtId="0" fontId="22" fillId="0" borderId="20" xfId="0" applyFont="1" applyFill="1" applyBorder="1" applyAlignment="1">
      <alignment vertical="center"/>
    </xf>
    <xf numFmtId="0" fontId="23" fillId="0" borderId="0" xfId="0" applyFont="1" applyFill="1" applyBorder="1" applyAlignment="1">
      <alignment vertical="center"/>
    </xf>
    <xf numFmtId="0" fontId="17" fillId="0" borderId="0" xfId="0" applyFont="1" applyFill="1" applyBorder="1" applyAlignment="1">
      <alignment horizontal="justify" vertical="center" wrapText="1"/>
    </xf>
    <xf numFmtId="179" fontId="17" fillId="0" borderId="0" xfId="0" applyNumberFormat="1" applyFont="1" applyFill="1" applyBorder="1" applyAlignment="1">
      <alignment vertical="center"/>
    </xf>
    <xf numFmtId="180" fontId="23" fillId="0" borderId="0" xfId="0" applyNumberFormat="1" applyFont="1" applyFill="1" applyBorder="1" applyAlignment="1">
      <alignment vertical="center"/>
    </xf>
    <xf numFmtId="0" fontId="24" fillId="0" borderId="0" xfId="0" applyFont="1" applyFill="1" applyBorder="1" applyAlignment="1">
      <alignment horizontal="center" vertical="center" wrapText="1"/>
    </xf>
    <xf numFmtId="179" fontId="24" fillId="0" borderId="0" xfId="0" applyNumberFormat="1" applyFont="1" applyFill="1" applyBorder="1" applyAlignment="1">
      <alignment vertical="center"/>
    </xf>
    <xf numFmtId="180" fontId="22" fillId="0" borderId="0" xfId="0" applyNumberFormat="1" applyFont="1" applyFill="1" applyBorder="1" applyAlignment="1">
      <alignment vertical="center"/>
    </xf>
    <xf numFmtId="0" fontId="24"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179" fontId="22" fillId="0" borderId="0" xfId="0" applyNumberFormat="1" applyFont="1" applyFill="1" applyBorder="1" applyAlignment="1">
      <alignment vertical="center"/>
    </xf>
    <xf numFmtId="0" fontId="25" fillId="0" borderId="0" xfId="0" applyFont="1" applyFill="1" applyBorder="1" applyAlignment="1">
      <alignment vertical="center"/>
    </xf>
    <xf numFmtId="0" fontId="26" fillId="0" borderId="0" xfId="0" applyFont="1" applyFill="1" applyBorder="1" applyAlignment="1">
      <alignment vertical="center"/>
    </xf>
    <xf numFmtId="0" fontId="27" fillId="0" borderId="0" xfId="0" applyFont="1" applyFill="1" applyBorder="1" applyAlignment="1">
      <alignment vertical="center"/>
    </xf>
    <xf numFmtId="0" fontId="28" fillId="0" borderId="0" xfId="0" applyFont="1" applyFill="1" applyAlignment="1">
      <alignment horizontal="center" vertical="center"/>
    </xf>
    <xf numFmtId="0" fontId="26" fillId="0" borderId="0" xfId="0" applyFont="1" applyFill="1" applyBorder="1" applyAlignment="1">
      <alignment horizontal="right" vertical="center"/>
    </xf>
    <xf numFmtId="0" fontId="29" fillId="0" borderId="5" xfId="0" applyFont="1" applyFill="1" applyBorder="1" applyAlignment="1">
      <alignment horizontal="center" vertical="center"/>
    </xf>
    <xf numFmtId="0" fontId="29" fillId="0" borderId="5" xfId="0" applyFont="1" applyFill="1" applyBorder="1" applyAlignment="1">
      <alignment horizontal="center" vertical="top" wrapText="1"/>
    </xf>
    <xf numFmtId="0" fontId="29" fillId="0" borderId="5" xfId="0" applyFont="1" applyFill="1" applyBorder="1" applyAlignment="1">
      <alignment horizontal="center" vertical="center" wrapText="1"/>
    </xf>
    <xf numFmtId="0" fontId="17" fillId="0" borderId="5" xfId="0" applyFont="1" applyFill="1" applyBorder="1" applyAlignment="1">
      <alignment horizontal="justify" vertical="center" wrapText="1"/>
    </xf>
    <xf numFmtId="179" fontId="17" fillId="0" borderId="5" xfId="0" applyNumberFormat="1" applyFont="1" applyFill="1" applyBorder="1" applyAlignment="1">
      <alignment vertical="center"/>
    </xf>
    <xf numFmtId="180" fontId="0" fillId="0" borderId="5" xfId="0" applyNumberFormat="1" applyFont="1" applyFill="1" applyBorder="1" applyAlignment="1">
      <alignment vertical="center"/>
    </xf>
    <xf numFmtId="0" fontId="24" fillId="0" borderId="5" xfId="0" applyFont="1" applyFill="1" applyBorder="1" applyAlignment="1">
      <alignment horizontal="center" vertical="center" wrapText="1"/>
    </xf>
    <xf numFmtId="179" fontId="24" fillId="0" borderId="5" xfId="0" applyNumberFormat="1" applyFont="1" applyFill="1" applyBorder="1" applyAlignment="1">
      <alignment vertical="center"/>
    </xf>
    <xf numFmtId="180" fontId="27" fillId="0" borderId="5" xfId="0" applyNumberFormat="1" applyFont="1" applyFill="1" applyBorder="1" applyAlignment="1">
      <alignment vertical="center"/>
    </xf>
    <xf numFmtId="0" fontId="17" fillId="0" borderId="5" xfId="0" applyFont="1" applyFill="1" applyBorder="1" applyAlignment="1">
      <alignment horizontal="left" vertical="center" wrapText="1"/>
    </xf>
    <xf numFmtId="0" fontId="0" fillId="0" borderId="5" xfId="0" applyFill="1" applyBorder="1" applyAlignment="1">
      <alignment vertical="center"/>
    </xf>
    <xf numFmtId="179" fontId="27" fillId="0" borderId="5" xfId="0" applyNumberFormat="1" applyFont="1" applyFill="1" applyBorder="1" applyAlignment="1">
      <alignment vertical="center"/>
    </xf>
    <xf numFmtId="0" fontId="0" fillId="0" borderId="0" xfId="0" applyFont="1" applyFill="1" applyBorder="1" applyAlignment="1">
      <alignment horizontal="left" vertical="center" wrapText="1"/>
    </xf>
    <xf numFmtId="0" fontId="17" fillId="0" borderId="5" xfId="0" applyFont="1" applyFill="1" applyBorder="1" applyAlignment="1">
      <alignment vertical="center" wrapText="1"/>
    </xf>
    <xf numFmtId="0" fontId="27" fillId="0" borderId="5" xfId="0" applyFont="1" applyFill="1" applyBorder="1" applyAlignment="1">
      <alignment horizontal="center" vertical="center"/>
    </xf>
    <xf numFmtId="0" fontId="0" fillId="0" borderId="5" xfId="0" applyFont="1" applyFill="1" applyBorder="1" applyAlignment="1">
      <alignment vertical="center"/>
    </xf>
    <xf numFmtId="0" fontId="27" fillId="0" borderId="5" xfId="0" applyFont="1" applyFill="1" applyBorder="1" applyAlignment="1">
      <alignment vertical="center"/>
    </xf>
    <xf numFmtId="0" fontId="30" fillId="0" borderId="0" xfId="0" applyNumberFormat="1" applyFont="1" applyFill="1" applyBorder="1" applyAlignment="1">
      <alignment vertical="center"/>
    </xf>
    <xf numFmtId="0" fontId="1" fillId="0" borderId="0" xfId="0" applyNumberFormat="1" applyFont="1" applyFill="1" applyBorder="1" applyAlignment="1">
      <alignment vertical="center"/>
    </xf>
    <xf numFmtId="0" fontId="31" fillId="0" borderId="0" xfId="0" applyNumberFormat="1" applyFont="1" applyFill="1" applyBorder="1" applyAlignment="1">
      <alignment vertical="center"/>
    </xf>
    <xf numFmtId="179" fontId="32" fillId="0" borderId="0" xfId="0" applyNumberFormat="1" applyFont="1" applyFill="1" applyBorder="1" applyAlignment="1">
      <alignment horizontal="center" vertical="center"/>
    </xf>
    <xf numFmtId="179" fontId="1" fillId="0" borderId="11" xfId="0" applyNumberFormat="1" applyFont="1" applyFill="1" applyBorder="1" applyAlignment="1">
      <alignment horizontal="left" vertical="center"/>
    </xf>
    <xf numFmtId="179" fontId="1" fillId="0" borderId="11" xfId="0" applyNumberFormat="1" applyFont="1" applyFill="1" applyBorder="1" applyAlignment="1">
      <alignment horizontal="right" vertical="center"/>
    </xf>
    <xf numFmtId="179" fontId="31" fillId="0" borderId="5" xfId="0" applyNumberFormat="1" applyFont="1" applyFill="1" applyBorder="1" applyAlignment="1">
      <alignment horizontal="center" vertical="center"/>
    </xf>
    <xf numFmtId="0" fontId="31" fillId="0" borderId="5" xfId="0" applyNumberFormat="1" applyFont="1" applyFill="1" applyBorder="1" applyAlignment="1">
      <alignment horizontal="center" vertical="center" wrapText="1"/>
    </xf>
    <xf numFmtId="0" fontId="33" fillId="0" borderId="0" xfId="0" applyNumberFormat="1" applyFont="1" applyFill="1" applyBorder="1" applyAlignment="1">
      <alignment horizontal="left" vertical="center" wrapText="1"/>
    </xf>
    <xf numFmtId="0" fontId="30" fillId="0" borderId="0" xfId="0" applyNumberFormat="1" applyFont="1" applyFill="1" applyBorder="1" applyAlignment="1">
      <alignment horizontal="left" vertical="center" wrapText="1"/>
    </xf>
    <xf numFmtId="179" fontId="30" fillId="0" borderId="5" xfId="0" applyNumberFormat="1" applyFont="1" applyFill="1" applyBorder="1" applyAlignment="1">
      <alignment horizontal="center" vertical="center"/>
    </xf>
    <xf numFmtId="0" fontId="30" fillId="0" borderId="0" xfId="0" applyNumberFormat="1" applyFont="1" applyFill="1" applyBorder="1" applyAlignment="1">
      <alignment horizontal="left" vertical="center"/>
    </xf>
    <xf numFmtId="0" fontId="27" fillId="0" borderId="0" xfId="0" applyFont="1" applyFill="1" applyBorder="1" applyAlignment="1">
      <alignment horizontal="center" vertical="center"/>
    </xf>
    <xf numFmtId="0" fontId="0" fillId="0" borderId="0" xfId="0" applyFill="1" applyBorder="1" applyAlignment="1">
      <alignment horizontal="center" vertical="center"/>
    </xf>
    <xf numFmtId="0" fontId="26"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5" fillId="0" borderId="5" xfId="0" applyFont="1" applyFill="1" applyBorder="1" applyAlignment="1">
      <alignment horizontal="center" vertical="center"/>
    </xf>
    <xf numFmtId="0" fontId="36" fillId="0" borderId="5" xfId="56" applyFont="1" applyFill="1" applyBorder="1" applyAlignment="1">
      <alignment horizontal="center" vertical="center"/>
    </xf>
    <xf numFmtId="0" fontId="37" fillId="0" borderId="5" xfId="56" applyNumberFormat="1" applyFont="1" applyFill="1" applyBorder="1" applyAlignment="1">
      <alignment horizontal="center" vertical="center"/>
    </xf>
    <xf numFmtId="49" fontId="29" fillId="0" borderId="5" xfId="0" applyNumberFormat="1" applyFont="1" applyFill="1" applyBorder="1" applyAlignment="1" applyProtection="1">
      <alignment horizontal="center" vertical="center"/>
    </xf>
    <xf numFmtId="0" fontId="35" fillId="0" borderId="0" xfId="0" applyFont="1" applyFill="1" applyBorder="1" applyAlignment="1">
      <alignment vertical="center"/>
    </xf>
    <xf numFmtId="0" fontId="2" fillId="0" borderId="0" xfId="0" applyFont="1" applyFill="1" applyAlignment="1">
      <alignment horizontal="justify" vertical="center" indent="2"/>
    </xf>
    <xf numFmtId="0" fontId="38" fillId="0" borderId="0" xfId="0" applyNumberFormat="1" applyFont="1" applyFill="1" applyBorder="1" applyAlignment="1" applyProtection="1">
      <alignment horizontal="right" vertical="center"/>
    </xf>
    <xf numFmtId="0" fontId="38" fillId="0" borderId="0" xfId="0" applyNumberFormat="1" applyFont="1" applyFill="1" applyBorder="1" applyAlignment="1" applyProtection="1">
      <alignment horizontal="center" vertical="center"/>
    </xf>
    <xf numFmtId="0" fontId="36" fillId="0" borderId="5" xfId="0" applyFont="1" applyFill="1" applyBorder="1" applyAlignment="1" applyProtection="1">
      <alignment horizontal="center" vertical="center"/>
      <protection locked="0"/>
    </xf>
    <xf numFmtId="177" fontId="36" fillId="0" borderId="5" xfId="0" applyNumberFormat="1" applyFont="1" applyFill="1" applyBorder="1" applyAlignment="1" applyProtection="1">
      <alignment horizontal="center" vertical="center"/>
      <protection locked="0"/>
    </xf>
    <xf numFmtId="49" fontId="36" fillId="0" borderId="5" xfId="56" applyNumberFormat="1" applyFont="1" applyFill="1" applyBorder="1" applyAlignment="1" applyProtection="1">
      <alignment horizontal="center" vertical="center"/>
    </xf>
    <xf numFmtId="49" fontId="10" fillId="0" borderId="5" xfId="56" applyNumberFormat="1" applyFont="1" applyFill="1" applyBorder="1" applyAlignment="1" applyProtection="1">
      <alignment horizontal="center" vertical="center" wrapText="1"/>
    </xf>
    <xf numFmtId="0" fontId="36" fillId="0" borderId="5" xfId="56" applyNumberFormat="1" applyFont="1" applyFill="1" applyBorder="1" applyAlignment="1" applyProtection="1">
      <alignment horizontal="center" vertical="center"/>
    </xf>
    <xf numFmtId="49" fontId="36" fillId="0" borderId="8" xfId="56" applyNumberFormat="1" applyFont="1" applyFill="1" applyBorder="1" applyAlignment="1" applyProtection="1">
      <alignment horizontal="center" vertical="center"/>
    </xf>
    <xf numFmtId="49" fontId="36" fillId="0" borderId="19" xfId="56" applyNumberFormat="1" applyFont="1" applyFill="1" applyBorder="1" applyAlignment="1" applyProtection="1">
      <alignment horizontal="center" vertical="center"/>
    </xf>
    <xf numFmtId="0" fontId="36" fillId="0" borderId="8" xfId="0" applyNumberFormat="1" applyFont="1" applyFill="1" applyBorder="1" applyAlignment="1" applyProtection="1">
      <alignment horizontal="center" vertical="center"/>
    </xf>
    <xf numFmtId="0" fontId="36" fillId="0" borderId="19" xfId="0" applyNumberFormat="1" applyFont="1" applyFill="1" applyBorder="1" applyAlignment="1" applyProtection="1">
      <alignment horizontal="center" vertical="center"/>
    </xf>
    <xf numFmtId="0" fontId="30" fillId="0" borderId="5" xfId="30" applyNumberFormat="1" applyFont="1" applyFill="1" applyBorder="1" applyAlignment="1" applyProtection="1">
      <alignment horizontal="center" vertical="center"/>
      <protection locked="0"/>
    </xf>
    <xf numFmtId="0" fontId="31" fillId="0" borderId="5" xfId="30" applyNumberFormat="1" applyFont="1" applyFill="1" applyBorder="1" applyAlignment="1" applyProtection="1">
      <alignment horizontal="center" vertical="center"/>
      <protection locked="0"/>
    </xf>
    <xf numFmtId="49" fontId="36" fillId="0" borderId="21" xfId="56" applyNumberFormat="1" applyFont="1" applyFill="1" applyBorder="1" applyAlignment="1" applyProtection="1">
      <alignment horizontal="center" vertical="center"/>
    </xf>
    <xf numFmtId="0" fontId="10" fillId="0" borderId="5" xfId="23" applyNumberFormat="1" applyFont="1" applyFill="1" applyBorder="1" applyAlignment="1">
      <alignment horizontal="center" vertical="center" wrapText="1"/>
    </xf>
    <xf numFmtId="0" fontId="30" fillId="0" borderId="5" xfId="30" applyNumberFormat="1" applyFont="1" applyFill="1" applyBorder="1" applyAlignment="1" applyProtection="1">
      <alignment horizontal="center" vertical="center" wrapText="1"/>
      <protection locked="0"/>
    </xf>
    <xf numFmtId="0" fontId="36" fillId="0" borderId="21" xfId="0" applyNumberFormat="1" applyFont="1" applyFill="1" applyBorder="1" applyAlignment="1" applyProtection="1">
      <alignment horizontal="center" vertical="center"/>
    </xf>
    <xf numFmtId="0" fontId="1" fillId="0" borderId="5" xfId="30" applyNumberFormat="1" applyFont="1" applyFill="1" applyBorder="1" applyAlignment="1" applyProtection="1">
      <alignment horizontal="center" vertical="center"/>
      <protection locked="0"/>
    </xf>
    <xf numFmtId="0" fontId="29" fillId="0" borderId="8" xfId="0" applyFont="1" applyFill="1" applyBorder="1" applyAlignment="1">
      <alignment horizontal="center" vertical="center"/>
    </xf>
    <xf numFmtId="0" fontId="39" fillId="0" borderId="5" xfId="0" applyFont="1" applyFill="1" applyBorder="1" applyAlignment="1">
      <alignment horizontal="center" vertical="center"/>
    </xf>
    <xf numFmtId="0" fontId="29" fillId="0" borderId="21" xfId="0" applyFont="1" applyFill="1" applyBorder="1" applyAlignment="1">
      <alignment horizontal="center" vertical="center"/>
    </xf>
    <xf numFmtId="0" fontId="29" fillId="0" borderId="19" xfId="0" applyFont="1" applyFill="1" applyBorder="1" applyAlignment="1">
      <alignment horizontal="center" vertical="center"/>
    </xf>
    <xf numFmtId="0" fontId="10" fillId="0" borderId="5" xfId="56" applyFont="1" applyFill="1" applyBorder="1" applyAlignment="1">
      <alignment horizontal="center" vertical="center" wrapText="1"/>
    </xf>
    <xf numFmtId="0" fontId="35" fillId="0" borderId="1" xfId="0" applyFont="1" applyFill="1" applyBorder="1" applyAlignment="1">
      <alignment horizontal="center" vertical="center"/>
    </xf>
    <xf numFmtId="0" fontId="35" fillId="0" borderId="6" xfId="0" applyFont="1" applyFill="1" applyBorder="1" applyAlignment="1">
      <alignment horizontal="center" vertical="center"/>
    </xf>
    <xf numFmtId="0" fontId="10" fillId="0" borderId="5" xfId="56" applyNumberFormat="1" applyFont="1" applyFill="1" applyBorder="1" applyAlignment="1" applyProtection="1">
      <alignment horizontal="center" vertical="center"/>
    </xf>
    <xf numFmtId="0" fontId="36" fillId="0" borderId="5" xfId="0" applyNumberFormat="1" applyFont="1" applyFill="1" applyBorder="1" applyAlignment="1" applyProtection="1">
      <alignment horizontal="center" vertical="center"/>
    </xf>
    <xf numFmtId="177" fontId="10" fillId="0" borderId="5" xfId="0" applyNumberFormat="1" applyFont="1" applyFill="1" applyBorder="1" applyAlignment="1" applyProtection="1">
      <alignment horizontal="center" vertical="center"/>
      <protection locked="0"/>
    </xf>
    <xf numFmtId="0" fontId="31" fillId="0" borderId="1" xfId="30" applyNumberFormat="1" applyFont="1" applyFill="1" applyBorder="1" applyAlignment="1" applyProtection="1">
      <alignment horizontal="center" vertical="center"/>
      <protection locked="0"/>
    </xf>
    <xf numFmtId="0" fontId="31" fillId="0" borderId="6" xfId="30" applyNumberFormat="1" applyFont="1" applyFill="1" applyBorder="1" applyAlignment="1" applyProtection="1">
      <alignment horizontal="center" vertical="center"/>
      <protection locked="0"/>
    </xf>
    <xf numFmtId="0" fontId="36" fillId="0" borderId="1" xfId="56" applyFont="1" applyFill="1" applyBorder="1" applyAlignment="1">
      <alignment horizontal="center" vertical="center" wrapText="1"/>
    </xf>
    <xf numFmtId="0" fontId="36" fillId="0" borderId="6" xfId="56" applyFont="1" applyFill="1" applyBorder="1" applyAlignment="1">
      <alignment horizontal="center" vertical="center" wrapText="1"/>
    </xf>
    <xf numFmtId="49" fontId="36" fillId="0" borderId="1" xfId="56" applyNumberFormat="1" applyFont="1" applyFill="1" applyBorder="1" applyAlignment="1" applyProtection="1">
      <alignment horizontal="center" vertical="center" wrapText="1"/>
    </xf>
    <xf numFmtId="49" fontId="36" fillId="0" borderId="6" xfId="56" applyNumberFormat="1" applyFont="1" applyFill="1" applyBorder="1" applyAlignment="1" applyProtection="1">
      <alignment horizontal="center" vertical="center" wrapText="1"/>
    </xf>
    <xf numFmtId="0" fontId="40" fillId="0" borderId="0" xfId="0" applyFont="1" applyFill="1" applyBorder="1" applyAlignment="1">
      <alignment vertical="center"/>
    </xf>
    <xf numFmtId="0" fontId="10" fillId="0" borderId="5" xfId="0" applyFont="1" applyFill="1" applyBorder="1" applyAlignment="1" applyProtection="1">
      <alignment horizontal="center" vertical="center"/>
      <protection locked="0"/>
    </xf>
    <xf numFmtId="0" fontId="41" fillId="0" borderId="5" xfId="56" applyNumberFormat="1" applyFont="1" applyFill="1" applyBorder="1" applyAlignment="1" applyProtection="1">
      <alignment horizontal="center" vertical="center"/>
    </xf>
    <xf numFmtId="0" fontId="36" fillId="0" borderId="5" xfId="0" applyNumberFormat="1" applyFont="1" applyFill="1" applyBorder="1" applyAlignment="1" applyProtection="1">
      <alignment horizontal="center" vertical="center" wrapText="1"/>
      <protection locked="0"/>
    </xf>
    <xf numFmtId="181" fontId="36" fillId="0" borderId="8" xfId="0" applyNumberFormat="1" applyFont="1" applyFill="1" applyBorder="1" applyAlignment="1" applyProtection="1">
      <alignment horizontal="center" vertical="center"/>
    </xf>
    <xf numFmtId="0" fontId="11" fillId="0" borderId="5" xfId="0" applyFont="1" applyFill="1" applyBorder="1" applyAlignment="1" applyProtection="1">
      <alignment horizontal="center" vertical="center"/>
      <protection locked="0"/>
    </xf>
    <xf numFmtId="177" fontId="10" fillId="0" borderId="0" xfId="0" applyNumberFormat="1" applyFont="1" applyFill="1" applyBorder="1" applyAlignment="1" applyProtection="1">
      <alignment horizontal="center" vertical="center"/>
      <protection locked="0"/>
    </xf>
    <xf numFmtId="0" fontId="30" fillId="0" borderId="0" xfId="30" applyNumberFormat="1" applyFont="1" applyFill="1" applyBorder="1" applyAlignment="1" applyProtection="1">
      <alignment horizontal="center" vertical="center"/>
      <protection locked="0"/>
    </xf>
    <xf numFmtId="0" fontId="10" fillId="0" borderId="0" xfId="56" applyNumberFormat="1" applyFont="1" applyFill="1" applyBorder="1" applyAlignment="1" applyProtection="1">
      <alignment horizontal="center" vertical="center"/>
    </xf>
    <xf numFmtId="0" fontId="10" fillId="0" borderId="0" xfId="23" applyFont="1" applyBorder="1" applyAlignment="1">
      <alignment horizontal="center" vertical="center"/>
    </xf>
    <xf numFmtId="181" fontId="36" fillId="0" borderId="5" xfId="0" applyNumberFormat="1" applyFont="1" applyFill="1" applyBorder="1" applyAlignment="1" applyProtection="1">
      <alignment horizontal="center" vertical="center"/>
    </xf>
    <xf numFmtId="182" fontId="42" fillId="0" borderId="5" xfId="0" applyNumberFormat="1" applyFont="1" applyFill="1" applyBorder="1" applyAlignment="1">
      <alignment horizontal="center" vertical="center"/>
    </xf>
    <xf numFmtId="0" fontId="43" fillId="0" borderId="0" xfId="0" applyNumberFormat="1" applyFont="1" applyFill="1" applyBorder="1" applyAlignment="1">
      <alignment horizontal="center" vertical="center"/>
    </xf>
    <xf numFmtId="182" fontId="30" fillId="0" borderId="5" xfId="0" applyNumberFormat="1" applyFont="1" applyFill="1" applyBorder="1" applyAlignment="1">
      <alignment horizontal="center" vertical="center"/>
    </xf>
    <xf numFmtId="0" fontId="30" fillId="0" borderId="0" xfId="0" applyNumberFormat="1" applyFont="1" applyFill="1" applyBorder="1" applyAlignment="1"/>
    <xf numFmtId="0" fontId="2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9" fillId="0" borderId="0" xfId="0" applyFont="1" applyFill="1" applyBorder="1" applyAlignment="1">
      <alignment horizontal="center" vertical="center"/>
    </xf>
    <xf numFmtId="0" fontId="44" fillId="0" borderId="0" xfId="0" applyFont="1" applyFill="1" applyBorder="1" applyAlignment="1">
      <alignment horizontal="center" vertical="center"/>
    </xf>
    <xf numFmtId="0" fontId="45" fillId="0" borderId="5" xfId="0" applyFont="1" applyFill="1" applyBorder="1" applyAlignment="1">
      <alignment horizontal="center" vertical="center"/>
    </xf>
    <xf numFmtId="0" fontId="25" fillId="0" borderId="5" xfId="0" applyFont="1" applyFill="1" applyBorder="1" applyAlignment="1">
      <alignment horizontal="center" vertical="center"/>
    </xf>
    <xf numFmtId="0" fontId="37" fillId="0" borderId="5" xfId="0" applyFont="1" applyFill="1" applyBorder="1" applyAlignment="1" applyProtection="1">
      <alignment horizontal="center" vertical="center"/>
      <protection locked="0"/>
    </xf>
    <xf numFmtId="0" fontId="37" fillId="0" borderId="5" xfId="0" applyFont="1" applyFill="1" applyBorder="1" applyAlignment="1">
      <alignment horizontal="center" vertical="center"/>
    </xf>
    <xf numFmtId="0" fontId="46" fillId="0" borderId="5" xfId="0" applyFont="1" applyFill="1" applyBorder="1" applyAlignment="1">
      <alignment horizontal="center" vertical="center"/>
    </xf>
    <xf numFmtId="181" fontId="37" fillId="0" borderId="5" xfId="0" applyNumberFormat="1" applyFont="1" applyFill="1" applyBorder="1" applyAlignment="1" applyProtection="1">
      <alignment horizontal="center" vertical="center"/>
      <protection locked="0"/>
    </xf>
    <xf numFmtId="0" fontId="47" fillId="0" borderId="5" xfId="0" applyFont="1" applyFill="1" applyBorder="1" applyAlignment="1">
      <alignment vertical="center"/>
    </xf>
    <xf numFmtId="0" fontId="37" fillId="0" borderId="5" xfId="0" applyNumberFormat="1" applyFont="1" applyFill="1" applyBorder="1" applyAlignment="1" applyProtection="1">
      <alignment horizontal="center" vertical="center" wrapText="1"/>
      <protection locked="0"/>
    </xf>
    <xf numFmtId="0" fontId="40"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48" fillId="0" borderId="5" xfId="0" applyFont="1" applyFill="1" applyBorder="1" applyAlignment="1">
      <alignment horizontal="center" vertical="center"/>
    </xf>
    <xf numFmtId="0" fontId="49" fillId="0" borderId="5" xfId="0" applyFont="1" applyFill="1" applyBorder="1" applyAlignment="1" applyProtection="1">
      <alignment horizontal="left" vertical="center" wrapText="1"/>
      <protection locked="0"/>
    </xf>
    <xf numFmtId="0" fontId="11" fillId="0" borderId="5" xfId="0" applyNumberFormat="1" applyFont="1" applyFill="1" applyBorder="1" applyAlignment="1" applyProtection="1">
      <alignment horizontal="center" vertical="center"/>
    </xf>
    <xf numFmtId="0" fontId="37" fillId="0" borderId="5" xfId="0" applyFont="1" applyFill="1" applyBorder="1" applyAlignment="1" applyProtection="1">
      <alignment vertical="center"/>
      <protection locked="0"/>
    </xf>
    <xf numFmtId="0" fontId="37" fillId="0" borderId="5" xfId="0" applyFont="1" applyFill="1" applyBorder="1" applyAlignment="1" applyProtection="1">
      <alignment horizontal="left" vertical="center" wrapText="1"/>
      <protection locked="0"/>
    </xf>
    <xf numFmtId="0" fontId="37" fillId="0" borderId="5" xfId="0" applyNumberFormat="1" applyFont="1" applyFill="1" applyBorder="1" applyAlignment="1" applyProtection="1">
      <alignment horizontal="center" vertical="center"/>
      <protection locked="0"/>
    </xf>
    <xf numFmtId="0" fontId="11" fillId="0" borderId="5" xfId="0" applyFont="1" applyFill="1" applyBorder="1" applyAlignment="1" applyProtection="1">
      <alignment horizontal="left" vertical="center" wrapText="1"/>
      <protection locked="0"/>
    </xf>
    <xf numFmtId="0" fontId="37" fillId="0" borderId="5" xfId="0" applyNumberFormat="1" applyFont="1" applyFill="1" applyBorder="1" applyAlignment="1" applyProtection="1">
      <alignment horizontal="center" vertical="center"/>
    </xf>
    <xf numFmtId="0" fontId="11" fillId="0" borderId="5" xfId="0" applyFont="1" applyFill="1" applyBorder="1" applyAlignment="1" applyProtection="1">
      <alignment vertical="center"/>
      <protection locked="0"/>
    </xf>
    <xf numFmtId="0" fontId="11" fillId="0" borderId="5" xfId="0" applyNumberFormat="1" applyFont="1" applyFill="1" applyBorder="1" applyAlignment="1" applyProtection="1">
      <alignment horizontal="center" vertical="center"/>
      <protection locked="0"/>
    </xf>
    <xf numFmtId="3" fontId="11" fillId="0" borderId="5" xfId="56" applyNumberFormat="1" applyFont="1" applyFill="1" applyBorder="1" applyAlignment="1" applyProtection="1">
      <alignment horizontal="center" vertical="center"/>
    </xf>
    <xf numFmtId="181" fontId="11" fillId="0" borderId="5" xfId="0" applyNumberFormat="1" applyFont="1" applyFill="1" applyBorder="1" applyAlignment="1" applyProtection="1">
      <alignment horizontal="center" vertical="center"/>
      <protection locked="0"/>
    </xf>
    <xf numFmtId="0" fontId="50" fillId="0" borderId="0" xfId="0" applyFont="1" applyFill="1" applyBorder="1" applyAlignment="1"/>
    <xf numFmtId="0" fontId="50" fillId="0" borderId="0" xfId="0" applyFont="1" applyFill="1" applyBorder="1" applyAlignment="1">
      <alignment horizontal="center" vertical="center"/>
    </xf>
    <xf numFmtId="176" fontId="50" fillId="0" borderId="0" xfId="0" applyNumberFormat="1" applyFont="1" applyFill="1" applyBorder="1" applyAlignment="1">
      <alignment horizontal="center" vertical="center"/>
    </xf>
    <xf numFmtId="0" fontId="9" fillId="0" borderId="22" xfId="0" applyFont="1" applyFill="1" applyBorder="1" applyAlignment="1">
      <alignment horizontal="center" vertical="center" wrapText="1"/>
    </xf>
    <xf numFmtId="0" fontId="51" fillId="0" borderId="0" xfId="0" applyFont="1" applyFill="1" applyBorder="1" applyAlignment="1"/>
    <xf numFmtId="0" fontId="51" fillId="0" borderId="0" xfId="0" applyFont="1" applyFill="1" applyBorder="1" applyAlignment="1">
      <alignment horizontal="center" vertical="center"/>
    </xf>
    <xf numFmtId="176" fontId="51" fillId="0" borderId="0" xfId="0" applyNumberFormat="1" applyFont="1" applyFill="1" applyBorder="1" applyAlignment="1">
      <alignment horizontal="center" vertical="center"/>
    </xf>
    <xf numFmtId="0" fontId="51" fillId="0" borderId="0" xfId="0" applyFont="1" applyFill="1" applyAlignment="1"/>
    <xf numFmtId="0" fontId="51" fillId="0" borderId="0" xfId="0" applyFont="1" applyFill="1" applyAlignment="1">
      <alignment horizontal="center" vertical="center"/>
    </xf>
    <xf numFmtId="176" fontId="51" fillId="0" borderId="0" xfId="0" applyNumberFormat="1" applyFont="1" applyFill="1" applyAlignment="1">
      <alignment horizontal="center" vertical="center"/>
    </xf>
    <xf numFmtId="0" fontId="52" fillId="0" borderId="12" xfId="0" applyFont="1" applyFill="1" applyBorder="1" applyAlignment="1">
      <alignment horizontal="center" vertical="center" wrapText="1"/>
    </xf>
    <xf numFmtId="176" fontId="52" fillId="0" borderId="12" xfId="0" applyNumberFormat="1" applyFont="1" applyFill="1" applyBorder="1" applyAlignment="1">
      <alignment horizontal="center" vertical="center" wrapText="1"/>
    </xf>
    <xf numFmtId="0" fontId="50" fillId="0" borderId="12" xfId="0" applyFont="1" applyFill="1" applyBorder="1" applyAlignment="1">
      <alignment horizontal="left" vertical="center" wrapText="1"/>
    </xf>
    <xf numFmtId="0" fontId="50" fillId="0" borderId="12" xfId="0" applyFont="1" applyFill="1" applyBorder="1" applyAlignment="1">
      <alignment horizontal="center" vertical="center" wrapText="1"/>
    </xf>
    <xf numFmtId="176" fontId="50" fillId="0" borderId="12" xfId="0" applyNumberFormat="1" applyFont="1" applyFill="1" applyBorder="1" applyAlignment="1">
      <alignment horizontal="center" vertical="center" wrapText="1"/>
    </xf>
    <xf numFmtId="4" fontId="50" fillId="0" borderId="12" xfId="0" applyNumberFormat="1" applyFont="1" applyFill="1" applyBorder="1" applyAlignment="1">
      <alignment horizontal="center" vertical="center" wrapText="1"/>
    </xf>
    <xf numFmtId="176" fontId="24" fillId="2" borderId="5" xfId="0" applyNumberFormat="1" applyFont="1" applyFill="1" applyBorder="1" applyAlignment="1">
      <alignment horizontal="center" vertical="center" wrapText="1"/>
    </xf>
    <xf numFmtId="176" fontId="24" fillId="0" borderId="5" xfId="0" applyNumberFormat="1" applyFont="1" applyFill="1" applyBorder="1" applyAlignment="1">
      <alignment horizontal="center" vertical="center" wrapText="1"/>
    </xf>
    <xf numFmtId="176" fontId="24" fillId="2" borderId="5" xfId="0" applyNumberFormat="1" applyFont="1" applyFill="1" applyBorder="1" applyAlignment="1" applyProtection="1">
      <alignment horizontal="center" vertical="center" wrapText="1"/>
      <protection locked="0"/>
    </xf>
    <xf numFmtId="176" fontId="17" fillId="2" borderId="5" xfId="0" applyNumberFormat="1" applyFont="1" applyFill="1" applyBorder="1" applyAlignment="1">
      <alignment horizontal="center" vertical="center" wrapText="1"/>
    </xf>
    <xf numFmtId="176" fontId="17" fillId="0" borderId="5" xfId="0" applyNumberFormat="1" applyFont="1" applyFill="1" applyBorder="1" applyAlignment="1">
      <alignment horizontal="center" vertical="center" wrapText="1"/>
    </xf>
    <xf numFmtId="176" fontId="50" fillId="0" borderId="22" xfId="0" applyNumberFormat="1" applyFont="1" applyFill="1" applyBorder="1" applyAlignment="1">
      <alignment horizontal="center" vertical="center" wrapText="1"/>
    </xf>
    <xf numFmtId="0" fontId="50" fillId="0" borderId="23" xfId="0" applyFont="1" applyFill="1" applyBorder="1" applyAlignment="1">
      <alignment horizontal="center" vertical="center" wrapText="1"/>
    </xf>
    <xf numFmtId="176" fontId="50" fillId="0" borderId="5" xfId="0" applyNumberFormat="1" applyFont="1" applyFill="1" applyBorder="1" applyAlignment="1">
      <alignment horizontal="center" vertical="center" wrapText="1"/>
    </xf>
    <xf numFmtId="4" fontId="50" fillId="0" borderId="18" xfId="0" applyNumberFormat="1" applyFont="1" applyFill="1" applyBorder="1" applyAlignment="1">
      <alignment horizontal="center" vertical="center" wrapText="1"/>
    </xf>
    <xf numFmtId="176" fontId="50" fillId="0" borderId="5" xfId="0" applyNumberFormat="1" applyFont="1" applyFill="1" applyBorder="1" applyAlignment="1">
      <alignment horizontal="center" vertical="center"/>
    </xf>
    <xf numFmtId="176" fontId="50" fillId="0" borderId="15" xfId="0" applyNumberFormat="1" applyFont="1" applyFill="1" applyBorder="1" applyAlignment="1">
      <alignment horizontal="center" vertical="center" wrapText="1"/>
    </xf>
    <xf numFmtId="176" fontId="50" fillId="2" borderId="5" xfId="0" applyNumberFormat="1" applyFont="1" applyFill="1" applyBorder="1" applyAlignment="1">
      <alignment horizontal="center" vertical="center" wrapText="1"/>
    </xf>
    <xf numFmtId="176" fontId="50" fillId="0" borderId="18" xfId="0" applyNumberFormat="1" applyFont="1" applyFill="1" applyBorder="1" applyAlignment="1">
      <alignment horizontal="center" vertical="center" wrapText="1"/>
    </xf>
    <xf numFmtId="176" fontId="50" fillId="2" borderId="8" xfId="0" applyNumberFormat="1" applyFont="1" applyFill="1" applyBorder="1" applyAlignment="1">
      <alignment horizontal="center" vertical="center" wrapText="1"/>
    </xf>
    <xf numFmtId="176" fontId="50" fillId="0" borderId="24" xfId="0" applyNumberFormat="1" applyFont="1" applyFill="1" applyBorder="1" applyAlignment="1">
      <alignment horizontal="center" vertical="center" wrapText="1"/>
    </xf>
    <xf numFmtId="0" fontId="50" fillId="0" borderId="25" xfId="0" applyFont="1" applyFill="1" applyBorder="1" applyAlignment="1">
      <alignment horizontal="center" vertical="center" wrapText="1"/>
    </xf>
    <xf numFmtId="0" fontId="50" fillId="0" borderId="8" xfId="0" applyFont="1" applyFill="1" applyBorder="1" applyAlignment="1">
      <alignment horizontal="center" vertical="center"/>
    </xf>
    <xf numFmtId="176" fontId="50" fillId="0" borderId="8" xfId="0" applyNumberFormat="1" applyFont="1" applyFill="1" applyBorder="1" applyAlignment="1">
      <alignment horizontal="center" vertical="center" wrapText="1"/>
    </xf>
    <xf numFmtId="0" fontId="50" fillId="0" borderId="23" xfId="0" applyFont="1" applyFill="1" applyBorder="1" applyAlignment="1">
      <alignment horizontal="left" vertical="center" wrapText="1"/>
    </xf>
    <xf numFmtId="0" fontId="50" fillId="0" borderId="5" xfId="0" applyFont="1" applyFill="1" applyBorder="1" applyAlignment="1">
      <alignment horizontal="center" vertical="center" wrapText="1"/>
    </xf>
    <xf numFmtId="4" fontId="50" fillId="0" borderId="5" xfId="0" applyNumberFormat="1" applyFont="1" applyFill="1" applyBorder="1" applyAlignment="1">
      <alignment horizontal="center" vertical="center" wrapText="1"/>
    </xf>
    <xf numFmtId="0" fontId="50" fillId="0" borderId="26" xfId="0" applyFont="1" applyFill="1" applyBorder="1" applyAlignment="1">
      <alignment horizontal="center" vertical="center" wrapText="1"/>
    </xf>
    <xf numFmtId="176" fontId="50" fillId="2" borderId="19" xfId="0" applyNumberFormat="1" applyFont="1" applyFill="1" applyBorder="1" applyAlignment="1">
      <alignment horizontal="center" vertical="center"/>
    </xf>
    <xf numFmtId="176" fontId="50" fillId="0" borderId="19" xfId="0" applyNumberFormat="1" applyFont="1" applyFill="1" applyBorder="1" applyAlignment="1">
      <alignment horizontal="center" vertical="center" wrapText="1"/>
    </xf>
    <xf numFmtId="0" fontId="50" fillId="0" borderId="5" xfId="0" applyFont="1" applyFill="1" applyBorder="1" applyAlignment="1">
      <alignment horizontal="center" vertical="center"/>
    </xf>
    <xf numFmtId="176" fontId="50" fillId="2" borderId="5" xfId="0" applyNumberFormat="1" applyFont="1" applyFill="1" applyBorder="1" applyAlignment="1">
      <alignment horizontal="center" vertical="top"/>
    </xf>
    <xf numFmtId="176" fontId="50" fillId="0" borderId="12" xfId="0" applyNumberFormat="1" applyFont="1" applyFill="1" applyBorder="1" applyAlignment="1">
      <alignment horizontal="center" vertical="top" wrapText="1"/>
    </xf>
    <xf numFmtId="4" fontId="50" fillId="0" borderId="18" xfId="0" applyNumberFormat="1" applyFont="1" applyFill="1" applyBorder="1" applyAlignment="1">
      <alignment horizontal="center" vertical="top" wrapText="1"/>
    </xf>
    <xf numFmtId="4" fontId="50" fillId="0" borderId="12" xfId="0" applyNumberFormat="1" applyFont="1" applyFill="1" applyBorder="1" applyAlignment="1">
      <alignment horizontal="center" vertical="top" wrapText="1"/>
    </xf>
    <xf numFmtId="176" fontId="50" fillId="2" borderId="5" xfId="0" applyNumberFormat="1" applyFont="1" applyFill="1" applyBorder="1" applyAlignment="1">
      <alignment horizontal="center" vertical="center"/>
    </xf>
    <xf numFmtId="0" fontId="50" fillId="0" borderId="22" xfId="0" applyFont="1" applyFill="1" applyBorder="1" applyAlignment="1">
      <alignment horizontal="center" vertical="center" wrapText="1"/>
    </xf>
    <xf numFmtId="4" fontId="50" fillId="0" borderId="22" xfId="0" applyNumberFormat="1" applyFont="1" applyFill="1" applyBorder="1" applyAlignment="1">
      <alignment horizontal="center" vertical="center" wrapText="1"/>
    </xf>
    <xf numFmtId="0" fontId="50" fillId="0" borderId="18" xfId="0" applyFont="1" applyFill="1" applyBorder="1" applyAlignment="1">
      <alignment horizontal="left" vertical="center" wrapText="1"/>
    </xf>
    <xf numFmtId="176" fontId="50" fillId="2" borderId="8" xfId="0" applyNumberFormat="1" applyFont="1" applyFill="1" applyBorder="1" applyAlignment="1">
      <alignment horizontal="center" vertical="center"/>
    </xf>
    <xf numFmtId="0" fontId="50" fillId="0" borderId="22" xfId="0" applyFont="1" applyFill="1" applyBorder="1" applyAlignment="1">
      <alignment horizontal="left" vertical="center" wrapText="1"/>
    </xf>
    <xf numFmtId="0" fontId="50" fillId="0" borderId="5" xfId="0" applyFont="1" applyFill="1" applyBorder="1" applyAlignment="1">
      <alignment horizontal="left" vertical="center" wrapText="1"/>
    </xf>
    <xf numFmtId="176" fontId="50" fillId="0" borderId="27" xfId="0" applyNumberFormat="1" applyFont="1" applyFill="1" applyBorder="1" applyAlignment="1">
      <alignment horizontal="center" vertical="center" wrapText="1"/>
    </xf>
    <xf numFmtId="0" fontId="50" fillId="0" borderId="15" xfId="0" applyFont="1" applyFill="1" applyBorder="1" applyAlignment="1">
      <alignment horizontal="left" vertical="center" wrapText="1"/>
    </xf>
    <xf numFmtId="4" fontId="50" fillId="0" borderId="15" xfId="0" applyNumberFormat="1" applyFont="1" applyFill="1" applyBorder="1" applyAlignment="1">
      <alignment horizontal="center" vertical="center" wrapText="1"/>
    </xf>
    <xf numFmtId="0" fontId="50" fillId="0" borderId="5" xfId="0" applyFont="1" applyFill="1" applyBorder="1" applyAlignment="1">
      <alignment horizontal="center"/>
    </xf>
    <xf numFmtId="176" fontId="50" fillId="2" borderId="5" xfId="0" applyNumberFormat="1" applyFont="1" applyFill="1" applyBorder="1" applyAlignment="1">
      <alignment horizontal="center"/>
    </xf>
    <xf numFmtId="176" fontId="50" fillId="0" borderId="5" xfId="0" applyNumberFormat="1" applyFont="1" applyFill="1" applyBorder="1" applyAlignment="1">
      <alignment horizontal="center"/>
    </xf>
    <xf numFmtId="0" fontId="50" fillId="0" borderId="5" xfId="0" applyFont="1" applyFill="1" applyBorder="1" applyAlignment="1"/>
    <xf numFmtId="0" fontId="50" fillId="0" borderId="0" xfId="0" applyFont="1" applyFill="1" applyBorder="1" applyAlignment="1">
      <alignment horizontal="center"/>
    </xf>
    <xf numFmtId="0" fontId="50" fillId="0" borderId="0" xfId="0" applyFont="1" applyFill="1" applyBorder="1" applyAlignment="1">
      <alignment horizontal="left"/>
    </xf>
    <xf numFmtId="176" fontId="50" fillId="0" borderId="0" xfId="0" applyNumberFormat="1" applyFont="1" applyFill="1" applyBorder="1" applyAlignment="1">
      <alignment horizontal="center"/>
    </xf>
    <xf numFmtId="0" fontId="51" fillId="0" borderId="0" xfId="0" applyFont="1" applyFill="1" applyBorder="1" applyAlignment="1">
      <alignment horizontal="center"/>
    </xf>
    <xf numFmtId="0" fontId="51" fillId="0" borderId="0" xfId="0" applyFont="1" applyFill="1" applyBorder="1" applyAlignment="1">
      <alignment horizontal="left"/>
    </xf>
    <xf numFmtId="176" fontId="51" fillId="0" borderId="0" xfId="0" applyNumberFormat="1" applyFont="1" applyFill="1" applyBorder="1" applyAlignment="1">
      <alignment horizontal="center"/>
    </xf>
    <xf numFmtId="0" fontId="51" fillId="0" borderId="0" xfId="0" applyFont="1" applyFill="1" applyAlignment="1">
      <alignment horizontal="center"/>
    </xf>
    <xf numFmtId="0" fontId="51" fillId="0" borderId="0" xfId="0" applyFont="1" applyFill="1" applyAlignment="1">
      <alignment horizontal="left"/>
    </xf>
    <xf numFmtId="176" fontId="51" fillId="0" borderId="0" xfId="0" applyNumberFormat="1" applyFont="1" applyFill="1" applyAlignment="1">
      <alignment horizontal="center"/>
    </xf>
    <xf numFmtId="176" fontId="50" fillId="0" borderId="23"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53" fillId="0" borderId="0" xfId="0" applyFont="1" applyFill="1" applyBorder="1" applyAlignment="1">
      <alignment horizontal="left" vertical="center"/>
    </xf>
    <xf numFmtId="0" fontId="53" fillId="0" borderId="0" xfId="0" applyFont="1" applyFill="1" applyBorder="1" applyAlignment="1">
      <alignment horizontal="center" vertical="center"/>
    </xf>
    <xf numFmtId="0" fontId="53" fillId="0" borderId="0" xfId="0" applyFont="1" applyFill="1" applyBorder="1" applyAlignment="1">
      <alignment horizontal="right" vertical="center"/>
    </xf>
    <xf numFmtId="0" fontId="45" fillId="0" borderId="5" xfId="0" applyFont="1" applyFill="1" applyBorder="1" applyAlignment="1" applyProtection="1">
      <alignment horizontal="center" vertical="center"/>
      <protection locked="0"/>
    </xf>
    <xf numFmtId="0" fontId="37" fillId="0" borderId="5" xfId="0" applyFont="1" applyFill="1" applyBorder="1" applyAlignment="1" applyProtection="1">
      <alignment horizontal="left" vertical="center"/>
      <protection locked="0"/>
    </xf>
    <xf numFmtId="181" fontId="37" fillId="0" borderId="5" xfId="0" applyNumberFormat="1" applyFont="1" applyFill="1" applyBorder="1" applyAlignment="1" applyProtection="1">
      <alignment horizontal="left" vertical="center"/>
      <protection locked="0"/>
    </xf>
    <xf numFmtId="0" fontId="37" fillId="0" borderId="5" xfId="0" applyNumberFormat="1" applyFont="1" applyFill="1" applyBorder="1" applyAlignment="1" applyProtection="1">
      <alignment horizontal="left" vertical="center" wrapText="1"/>
      <protection locked="0"/>
    </xf>
    <xf numFmtId="0" fontId="42" fillId="0" borderId="5" xfId="0" applyNumberFormat="1" applyFont="1" applyFill="1" applyBorder="1" applyAlignment="1" applyProtection="1">
      <alignment horizontal="center" vertical="center"/>
      <protection locked="0"/>
    </xf>
    <xf numFmtId="0" fontId="11" fillId="0" borderId="5" xfId="0" applyFont="1" applyFill="1" applyBorder="1" applyAlignment="1" applyProtection="1">
      <alignment horizontal="left" vertical="center"/>
      <protection locked="0"/>
    </xf>
    <xf numFmtId="181" fontId="49" fillId="0" borderId="5" xfId="0" applyNumberFormat="1" applyFont="1" applyFill="1" applyBorder="1" applyAlignment="1">
      <alignment horizontal="center" vertical="center"/>
    </xf>
    <xf numFmtId="0" fontId="49" fillId="0" borderId="5" xfId="0" applyNumberFormat="1" applyFont="1" applyFill="1" applyBorder="1" applyAlignment="1" applyProtection="1">
      <alignment horizontal="center" vertical="center"/>
      <protection locked="0"/>
    </xf>
    <xf numFmtId="0" fontId="42" fillId="0" borderId="5" xfId="30" applyNumberFormat="1" applyFont="1" applyFill="1" applyBorder="1" applyAlignment="1" applyProtection="1">
      <alignment horizontal="left" vertical="center"/>
      <protection locked="0"/>
    </xf>
    <xf numFmtId="0" fontId="47" fillId="0" borderId="5" xfId="0" applyFont="1" applyFill="1" applyBorder="1" applyAlignment="1">
      <alignment horizontal="center" vertical="center"/>
    </xf>
    <xf numFmtId="0" fontId="49" fillId="0" borderId="5" xfId="30" applyNumberFormat="1" applyFont="1" applyFill="1" applyBorder="1" applyAlignment="1" applyProtection="1">
      <alignment horizontal="left" vertical="center"/>
      <protection locked="0"/>
    </xf>
    <xf numFmtId="177" fontId="49" fillId="0" borderId="5" xfId="0" applyNumberFormat="1" applyFont="1" applyFill="1" applyBorder="1" applyAlignment="1" applyProtection="1">
      <alignment horizontal="center" vertical="center"/>
      <protection locked="0"/>
    </xf>
    <xf numFmtId="0" fontId="54"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49" fillId="0" borderId="5" xfId="0" applyNumberFormat="1" applyFont="1" applyFill="1" applyBorder="1" applyAlignment="1" applyProtection="1">
      <alignment vertical="center"/>
      <protection locked="0"/>
    </xf>
    <xf numFmtId="177" fontId="49" fillId="0" borderId="5" xfId="56" applyNumberFormat="1" applyFont="1" applyFill="1" applyBorder="1" applyAlignment="1" applyProtection="1">
      <alignment horizontal="center" vertical="center"/>
      <protection locked="0"/>
    </xf>
    <xf numFmtId="0" fontId="42" fillId="0" borderId="5" xfId="0" applyNumberFormat="1" applyFont="1" applyFill="1" applyBorder="1" applyAlignment="1" applyProtection="1">
      <alignment horizontal="left" vertical="center"/>
      <protection locked="0"/>
    </xf>
    <xf numFmtId="0" fontId="42" fillId="0" borderId="5" xfId="0" applyNumberFormat="1" applyFont="1" applyFill="1" applyBorder="1" applyAlignment="1" applyProtection="1">
      <alignment vertical="center"/>
      <protection locked="0"/>
    </xf>
    <xf numFmtId="177" fontId="42" fillId="0" borderId="5" xfId="0" applyNumberFormat="1" applyFont="1" applyFill="1" applyBorder="1" applyAlignment="1" applyProtection="1">
      <alignment horizontal="center" vertical="center"/>
      <protection locked="0"/>
    </xf>
    <xf numFmtId="0" fontId="49" fillId="0" borderId="5" xfId="0" applyNumberFormat="1" applyFont="1" applyFill="1" applyBorder="1" applyAlignment="1" applyProtection="1">
      <alignment horizontal="left" vertical="center" wrapText="1"/>
      <protection locked="0"/>
    </xf>
    <xf numFmtId="1" fontId="49" fillId="0" borderId="5" xfId="0" applyNumberFormat="1" applyFont="1" applyFill="1" applyBorder="1" applyAlignment="1" applyProtection="1">
      <alignment horizontal="left" vertical="center"/>
      <protection locked="0"/>
    </xf>
    <xf numFmtId="181" fontId="42" fillId="0" borderId="5" xfId="0" applyNumberFormat="1" applyFont="1" applyFill="1" applyBorder="1" applyAlignment="1">
      <alignment horizontal="center" vertical="center"/>
    </xf>
    <xf numFmtId="0" fontId="42" fillId="0" borderId="5" xfId="0" applyNumberFormat="1" applyFont="1" applyFill="1" applyBorder="1" applyAlignment="1" applyProtection="1">
      <alignment horizontal="center" vertical="center" wrapText="1"/>
      <protection locked="0"/>
    </xf>
    <xf numFmtId="0" fontId="49" fillId="0" borderId="5" xfId="0" applyNumberFormat="1" applyFont="1" applyFill="1" applyBorder="1" applyAlignment="1" applyProtection="1">
      <alignment horizontal="center" vertical="center" wrapText="1"/>
      <protection locked="0"/>
    </xf>
    <xf numFmtId="0" fontId="56" fillId="0" borderId="0" xfId="0" applyFont="1" applyFill="1" applyBorder="1" applyAlignment="1">
      <alignment vertical="center"/>
    </xf>
    <xf numFmtId="0" fontId="57" fillId="0" borderId="0" xfId="0" applyFont="1" applyFill="1" applyBorder="1" applyAlignment="1">
      <alignment vertical="center"/>
    </xf>
    <xf numFmtId="181" fontId="56" fillId="0" borderId="0" xfId="0" applyNumberFormat="1" applyFont="1" applyFill="1" applyBorder="1" applyAlignment="1">
      <alignment horizontal="center" vertical="center"/>
    </xf>
    <xf numFmtId="180" fontId="56" fillId="0" borderId="0" xfId="0" applyNumberFormat="1" applyFont="1" applyFill="1" applyBorder="1" applyAlignment="1">
      <alignment horizontal="center" vertical="center"/>
    </xf>
    <xf numFmtId="0" fontId="9" fillId="0" borderId="0" xfId="60" applyFont="1" applyFill="1" applyAlignment="1" applyProtection="1">
      <alignment horizontal="center" vertical="center"/>
    </xf>
    <xf numFmtId="181" fontId="9" fillId="0" borderId="0" xfId="60" applyNumberFormat="1" applyFont="1" applyFill="1" applyAlignment="1" applyProtection="1">
      <alignment horizontal="center" vertical="center"/>
    </xf>
    <xf numFmtId="180" fontId="9" fillId="0" borderId="0" xfId="60" applyNumberFormat="1" applyFont="1" applyFill="1" applyAlignment="1" applyProtection="1">
      <alignment horizontal="center" vertical="center"/>
    </xf>
    <xf numFmtId="0" fontId="58" fillId="0" borderId="0" xfId="0" applyFont="1" applyFill="1" applyBorder="1" applyAlignment="1">
      <alignment horizontal="left"/>
    </xf>
    <xf numFmtId="181" fontId="50" fillId="0" borderId="0" xfId="60" applyNumberFormat="1" applyFont="1" applyFill="1" applyAlignment="1">
      <alignment horizontal="center" vertical="center"/>
    </xf>
    <xf numFmtId="0" fontId="10" fillId="0" borderId="0" xfId="0" applyFont="1" applyFill="1" applyBorder="1" applyAlignment="1">
      <alignment horizontal="right"/>
    </xf>
    <xf numFmtId="0" fontId="59" fillId="0" borderId="8" xfId="60" applyFont="1" applyFill="1" applyBorder="1" applyAlignment="1" applyProtection="1">
      <alignment horizontal="center" vertical="center"/>
      <protection locked="0"/>
    </xf>
    <xf numFmtId="181" fontId="59" fillId="0" borderId="8" xfId="60" applyNumberFormat="1" applyFont="1" applyFill="1" applyBorder="1" applyAlignment="1" applyProtection="1">
      <alignment horizontal="center" vertical="center" wrapText="1"/>
      <protection locked="0"/>
    </xf>
    <xf numFmtId="180" fontId="59" fillId="0" borderId="8" xfId="60" applyNumberFormat="1" applyFont="1" applyFill="1" applyBorder="1" applyAlignment="1" applyProtection="1">
      <alignment horizontal="center" vertical="center" wrapText="1"/>
      <protection locked="0"/>
    </xf>
    <xf numFmtId="0" fontId="59" fillId="0" borderId="5" xfId="60" applyFont="1" applyFill="1" applyBorder="1" applyAlignment="1" applyProtection="1">
      <alignment horizontal="center" vertical="center" wrapText="1"/>
      <protection locked="0"/>
    </xf>
    <xf numFmtId="0" fontId="11" fillId="0" borderId="5" xfId="60" applyFont="1" applyFill="1" applyBorder="1" applyAlignment="1" applyProtection="1">
      <alignment vertical="center"/>
      <protection locked="0"/>
    </xf>
    <xf numFmtId="181" fontId="60" fillId="0" borderId="5" xfId="11" applyNumberFormat="1" applyFont="1" applyFill="1" applyBorder="1" applyAlignment="1">
      <alignment horizontal="center" vertical="center" wrapText="1"/>
    </xf>
    <xf numFmtId="180" fontId="60" fillId="0" borderId="5" xfId="11" applyNumberFormat="1" applyFont="1" applyFill="1" applyBorder="1" applyAlignment="1">
      <alignment horizontal="center" vertical="center" wrapText="1"/>
    </xf>
    <xf numFmtId="176" fontId="61" fillId="0" borderId="5" xfId="11" applyNumberFormat="1" applyFont="1" applyFill="1" applyBorder="1" applyAlignment="1">
      <alignment vertical="center" wrapText="1"/>
    </xf>
    <xf numFmtId="49" fontId="37" fillId="0" borderId="1" xfId="59" applyNumberFormat="1" applyFont="1" applyFill="1" applyBorder="1" applyAlignment="1" applyProtection="1">
      <alignment horizontal="left" vertical="center"/>
    </xf>
    <xf numFmtId="49" fontId="37" fillId="0" borderId="5" xfId="59" applyNumberFormat="1" applyFont="1" applyFill="1" applyBorder="1" applyAlignment="1" applyProtection="1">
      <alignment horizontal="left" vertical="center"/>
    </xf>
    <xf numFmtId="181" fontId="56" fillId="0" borderId="5" xfId="0" applyNumberFormat="1" applyFont="1" applyFill="1" applyBorder="1" applyAlignment="1">
      <alignment vertical="center"/>
    </xf>
    <xf numFmtId="181" fontId="56" fillId="0" borderId="0" xfId="0" applyNumberFormat="1" applyFont="1" applyFill="1" applyBorder="1" applyAlignment="1">
      <alignment vertical="center"/>
    </xf>
    <xf numFmtId="0" fontId="62" fillId="0" borderId="0" xfId="0" applyFont="1" applyFill="1" applyBorder="1" applyAlignment="1">
      <alignment vertical="center"/>
    </xf>
    <xf numFmtId="181" fontId="60" fillId="0" borderId="5" xfId="8" applyNumberFormat="1" applyFont="1" applyFill="1" applyBorder="1" applyAlignment="1">
      <alignment horizontal="center" vertical="center" wrapText="1"/>
    </xf>
    <xf numFmtId="176" fontId="37" fillId="0" borderId="5" xfId="11" applyNumberFormat="1" applyFont="1" applyFill="1" applyBorder="1" applyAlignment="1">
      <alignment vertical="center" wrapText="1"/>
    </xf>
    <xf numFmtId="0" fontId="11" fillId="0" borderId="5" xfId="60" applyFont="1" applyFill="1" applyBorder="1" applyAlignment="1" applyProtection="1">
      <alignment horizontal="center" vertical="center"/>
      <protection locked="0"/>
    </xf>
    <xf numFmtId="181" fontId="63" fillId="0" borderId="5" xfId="11" applyNumberFormat="1" applyFont="1" applyFill="1" applyBorder="1" applyAlignment="1">
      <alignment horizontal="center" vertical="center" wrapText="1"/>
    </xf>
    <xf numFmtId="181" fontId="63" fillId="0" borderId="5" xfId="8" applyNumberFormat="1" applyFont="1" applyFill="1" applyBorder="1" applyAlignment="1">
      <alignment horizontal="center" vertical="center" wrapText="1"/>
    </xf>
    <xf numFmtId="0" fontId="30" fillId="0" borderId="0" xfId="0" applyNumberFormat="1" applyFont="1" applyFill="1" applyBorder="1" applyAlignment="1" applyProtection="1">
      <alignment vertical="center"/>
      <protection locked="0"/>
    </xf>
    <xf numFmtId="0" fontId="64" fillId="0" borderId="0" xfId="0" applyNumberFormat="1" applyFont="1" applyFill="1" applyBorder="1" applyAlignment="1" applyProtection="1">
      <alignment vertical="center"/>
      <protection locked="0"/>
    </xf>
    <xf numFmtId="0" fontId="30" fillId="0" borderId="0" xfId="0" applyNumberFormat="1" applyFont="1" applyFill="1" applyBorder="1" applyAlignment="1" applyProtection="1">
      <alignment horizontal="center" vertical="center"/>
      <protection locked="0"/>
    </xf>
    <xf numFmtId="0" fontId="65" fillId="0" borderId="0" xfId="0" applyNumberFormat="1" applyFont="1" applyFill="1" applyBorder="1" applyAlignment="1" applyProtection="1">
      <alignment vertical="center"/>
      <protection locked="0"/>
    </xf>
    <xf numFmtId="177" fontId="65" fillId="0" borderId="0" xfId="0" applyNumberFormat="1" applyFont="1" applyFill="1" applyBorder="1" applyAlignment="1" applyProtection="1">
      <alignment horizontal="center" vertical="center"/>
      <protection locked="0"/>
    </xf>
    <xf numFmtId="0" fontId="65" fillId="0" borderId="0" xfId="0" applyNumberFormat="1" applyFont="1" applyFill="1" applyBorder="1" applyAlignment="1" applyProtection="1">
      <alignment horizontal="center" vertical="center"/>
      <protection locked="0"/>
    </xf>
    <xf numFmtId="0" fontId="32" fillId="0" borderId="0" xfId="0" applyNumberFormat="1" applyFont="1" applyFill="1" applyBorder="1" applyAlignment="1">
      <alignment horizontal="center" vertical="center"/>
    </xf>
    <xf numFmtId="0" fontId="66" fillId="0" borderId="0" xfId="0" applyNumberFormat="1" applyFont="1" applyFill="1" applyBorder="1" applyAlignment="1" applyProtection="1">
      <alignment vertical="center"/>
      <protection locked="0"/>
    </xf>
    <xf numFmtId="177" fontId="30" fillId="0" borderId="0" xfId="0" applyNumberFormat="1" applyFont="1" applyFill="1" applyBorder="1" applyAlignment="1" applyProtection="1">
      <alignment horizontal="center" vertical="center"/>
      <protection locked="0"/>
    </xf>
    <xf numFmtId="0" fontId="48" fillId="0" borderId="5" xfId="0" applyNumberFormat="1" applyFont="1" applyFill="1" applyBorder="1" applyAlignment="1" applyProtection="1">
      <alignment horizontal="center" vertical="center"/>
      <protection locked="0"/>
    </xf>
    <xf numFmtId="0" fontId="48" fillId="0" borderId="0" xfId="0" applyNumberFormat="1" applyFont="1" applyFill="1" applyBorder="1" applyAlignment="1" applyProtection="1">
      <alignment horizontal="center"/>
      <protection locked="0"/>
    </xf>
    <xf numFmtId="0" fontId="49" fillId="0" borderId="0" xfId="0" applyNumberFormat="1" applyFont="1" applyFill="1" applyBorder="1" applyAlignment="1" applyProtection="1">
      <alignment horizontal="center" vertical="center"/>
      <protection locked="0"/>
    </xf>
    <xf numFmtId="181" fontId="49" fillId="0" borderId="0" xfId="0" applyNumberFormat="1" applyFont="1" applyFill="1" applyBorder="1" applyAlignment="1">
      <alignment horizontal="center" vertical="center"/>
    </xf>
    <xf numFmtId="0" fontId="49" fillId="0" borderId="5" xfId="0" applyNumberFormat="1" applyFont="1" applyFill="1" applyBorder="1" applyAlignment="1">
      <alignment horizontal="center" vertical="center"/>
    </xf>
    <xf numFmtId="179" fontId="49" fillId="0" borderId="0" xfId="0" applyNumberFormat="1" applyFont="1" applyFill="1" applyBorder="1" applyAlignment="1">
      <alignment horizontal="center" vertical="center"/>
    </xf>
    <xf numFmtId="0" fontId="42" fillId="0" borderId="5" xfId="0" applyNumberFormat="1" applyFont="1" applyFill="1" applyBorder="1" applyAlignment="1" applyProtection="1">
      <alignment horizontal="left" vertical="center" wrapText="1"/>
      <protection locked="0"/>
    </xf>
    <xf numFmtId="179" fontId="42" fillId="0" borderId="5" xfId="0" applyNumberFormat="1" applyFont="1" applyFill="1" applyBorder="1" applyAlignment="1" applyProtection="1">
      <alignment horizontal="center" vertical="center"/>
      <protection locked="0"/>
    </xf>
    <xf numFmtId="179" fontId="42" fillId="0" borderId="0" xfId="0" applyNumberFormat="1" applyFont="1" applyFill="1" applyBorder="1" applyAlignment="1" applyProtection="1">
      <alignment horizontal="center" vertical="center"/>
      <protection locked="0"/>
    </xf>
    <xf numFmtId="0" fontId="49" fillId="0" borderId="0" xfId="0" applyNumberFormat="1" applyFont="1" applyFill="1" applyBorder="1" applyAlignment="1">
      <alignment horizontal="center" vertical="center"/>
    </xf>
    <xf numFmtId="0" fontId="42" fillId="0" borderId="6" xfId="0" applyNumberFormat="1" applyFont="1" applyFill="1" applyBorder="1" applyAlignment="1" applyProtection="1">
      <alignment horizontal="center" vertical="center"/>
      <protection locked="0"/>
    </xf>
    <xf numFmtId="0" fontId="42" fillId="0" borderId="0" xfId="0" applyNumberFormat="1" applyFont="1" applyFill="1" applyBorder="1" applyAlignment="1" applyProtection="1">
      <alignment horizontal="center" vertical="center"/>
      <protection locked="0"/>
    </xf>
    <xf numFmtId="0" fontId="30" fillId="0" borderId="5" xfId="0" applyNumberFormat="1" applyFont="1" applyFill="1" applyBorder="1" applyAlignment="1" applyProtection="1">
      <alignment vertical="center"/>
      <protection locked="0"/>
    </xf>
    <xf numFmtId="0" fontId="49" fillId="0" borderId="0" xfId="0" applyNumberFormat="1" applyFont="1" applyFill="1" applyBorder="1" applyAlignment="1" applyProtection="1">
      <alignment vertical="center"/>
      <protection locked="0"/>
    </xf>
    <xf numFmtId="0" fontId="42" fillId="0" borderId="0" xfId="0" applyNumberFormat="1" applyFont="1" applyFill="1" applyBorder="1" applyAlignment="1">
      <alignment horizontal="center" vertical="center"/>
    </xf>
    <xf numFmtId="0" fontId="49" fillId="0" borderId="6" xfId="0" applyNumberFormat="1" applyFont="1" applyFill="1" applyBorder="1" applyAlignment="1" applyProtection="1">
      <alignment horizontal="center" vertical="center"/>
      <protection locked="0"/>
    </xf>
    <xf numFmtId="3" fontId="49" fillId="0" borderId="5" xfId="0" applyNumberFormat="1" applyFont="1" applyFill="1" applyBorder="1" applyAlignment="1">
      <alignment horizontal="left" vertical="center"/>
    </xf>
    <xf numFmtId="1" fontId="49" fillId="0" borderId="5" xfId="0" applyNumberFormat="1" applyFont="1" applyFill="1" applyBorder="1" applyAlignment="1" applyProtection="1">
      <alignment horizontal="center" vertical="center"/>
      <protection locked="0"/>
    </xf>
    <xf numFmtId="1" fontId="49" fillId="0" borderId="0" xfId="0" applyNumberFormat="1" applyFont="1" applyFill="1" applyBorder="1" applyAlignment="1" applyProtection="1">
      <alignment horizontal="center" vertical="center"/>
      <protection locked="0"/>
    </xf>
    <xf numFmtId="181" fontId="49" fillId="0" borderId="5" xfId="0" applyNumberFormat="1" applyFont="1" applyFill="1" applyBorder="1" applyAlignment="1" applyProtection="1">
      <alignment horizontal="center" vertical="center"/>
      <protection locked="0"/>
    </xf>
    <xf numFmtId="181" fontId="49"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center"/>
    </xf>
    <xf numFmtId="0" fontId="45" fillId="0" borderId="0" xfId="0" applyFont="1" applyFill="1" applyBorder="1" applyAlignment="1">
      <alignment vertical="center"/>
    </xf>
    <xf numFmtId="0" fontId="67" fillId="0" borderId="0" xfId="0" applyFont="1" applyFill="1" applyBorder="1" applyAlignment="1">
      <alignment vertical="center"/>
    </xf>
    <xf numFmtId="0" fontId="17" fillId="0" borderId="0" xfId="0" applyFont="1" applyFill="1" applyBorder="1" applyAlignment="1">
      <alignment horizontal="center" vertical="center"/>
    </xf>
    <xf numFmtId="0" fontId="24" fillId="0" borderId="11" xfId="58" applyFont="1" applyFill="1" applyBorder="1" applyAlignment="1" applyProtection="1">
      <alignment horizontal="left" vertical="center"/>
    </xf>
    <xf numFmtId="0" fontId="24" fillId="0" borderId="11" xfId="58" applyFont="1" applyFill="1" applyBorder="1" applyAlignment="1" applyProtection="1">
      <alignment horizontal="center" vertical="center"/>
    </xf>
    <xf numFmtId="0" fontId="17" fillId="0" borderId="11" xfId="58" applyFont="1" applyFill="1" applyBorder="1" applyAlignment="1" applyProtection="1">
      <alignment horizontal="right" vertical="center"/>
    </xf>
    <xf numFmtId="0" fontId="17" fillId="0" borderId="11" xfId="58" applyFont="1" applyFill="1" applyBorder="1" applyAlignment="1" applyProtection="1">
      <alignment horizontal="center" vertical="center"/>
    </xf>
    <xf numFmtId="0" fontId="45" fillId="0" borderId="5" xfId="58" applyFont="1" applyFill="1" applyBorder="1" applyAlignment="1" applyProtection="1">
      <alignment horizontal="center" vertical="center" wrapText="1"/>
    </xf>
    <xf numFmtId="0" fontId="37" fillId="0" borderId="5" xfId="54" applyFont="1" applyFill="1" applyBorder="1" applyAlignment="1" applyProtection="1">
      <alignment horizontal="left" vertical="center" indent="1"/>
    </xf>
    <xf numFmtId="0" fontId="11" fillId="0" borderId="5" xfId="54" applyFont="1" applyFill="1" applyBorder="1" applyAlignment="1" applyProtection="1">
      <alignment horizontal="center" vertical="center"/>
    </xf>
    <xf numFmtId="0" fontId="37" fillId="0" borderId="5" xfId="54" applyFont="1" applyFill="1" applyBorder="1" applyAlignment="1" applyProtection="1">
      <alignment horizontal="center" vertical="center"/>
    </xf>
    <xf numFmtId="0" fontId="37" fillId="0" borderId="5" xfId="54" applyFont="1" applyFill="1" applyBorder="1" applyAlignment="1" applyProtection="1">
      <alignment horizontal="left" indent="1"/>
    </xf>
    <xf numFmtId="0" fontId="37" fillId="0" borderId="5" xfId="54" applyFont="1" applyFill="1" applyBorder="1" applyAlignment="1" applyProtection="1">
      <alignment horizontal="center"/>
    </xf>
    <xf numFmtId="0" fontId="24" fillId="0" borderId="0" xfId="0" applyFont="1" applyFill="1" applyBorder="1" applyAlignment="1">
      <alignment vertical="center"/>
    </xf>
    <xf numFmtId="179" fontId="24" fillId="0" borderId="0" xfId="0" applyNumberFormat="1" applyFont="1" applyFill="1" applyBorder="1" applyAlignment="1">
      <alignment horizontal="center" vertical="center"/>
    </xf>
    <xf numFmtId="0" fontId="24" fillId="0" borderId="0" xfId="0" applyFont="1" applyFill="1" applyBorder="1" applyAlignment="1">
      <alignment horizontal="center" vertical="center"/>
    </xf>
    <xf numFmtId="179" fontId="17" fillId="0" borderId="0" xfId="0" applyNumberFormat="1" applyFont="1" applyFill="1" applyBorder="1" applyAlignment="1">
      <alignment horizontal="center" vertical="center"/>
    </xf>
    <xf numFmtId="0" fontId="68" fillId="0" borderId="0" xfId="0" applyFont="1" applyFill="1" applyBorder="1" applyAlignment="1">
      <alignment horizontal="center" vertical="center"/>
    </xf>
    <xf numFmtId="0" fontId="10" fillId="0" borderId="0" xfId="0" applyFont="1" applyFill="1" applyBorder="1" applyAlignment="1">
      <alignment vertical="center"/>
    </xf>
    <xf numFmtId="180" fontId="10" fillId="0" borderId="0" xfId="0" applyNumberFormat="1" applyFont="1" applyFill="1" applyBorder="1" applyAlignment="1">
      <alignment vertical="center"/>
    </xf>
    <xf numFmtId="0" fontId="9" fillId="0" borderId="0" xfId="56" applyFont="1" applyFill="1" applyAlignment="1">
      <alignment horizontal="center" vertical="center"/>
    </xf>
    <xf numFmtId="180" fontId="9" fillId="0" borderId="0" xfId="56" applyNumberFormat="1" applyFont="1" applyFill="1" applyAlignment="1">
      <alignment horizontal="center" vertical="center"/>
    </xf>
    <xf numFmtId="0" fontId="10" fillId="0" borderId="0" xfId="56" applyFont="1"/>
    <xf numFmtId="182" fontId="10" fillId="0" borderId="0" xfId="56" applyNumberFormat="1" applyFont="1"/>
    <xf numFmtId="180" fontId="69" fillId="0" borderId="0" xfId="56" applyNumberFormat="1" applyFont="1" applyBorder="1" applyAlignment="1">
      <alignment horizontal="center" vertical="center"/>
    </xf>
    <xf numFmtId="0" fontId="69" fillId="0" borderId="0" xfId="56" applyFont="1" applyBorder="1" applyAlignment="1">
      <alignment horizontal="center" vertical="center"/>
    </xf>
    <xf numFmtId="0" fontId="70" fillId="0" borderId="5" xfId="56" applyFont="1" applyBorder="1" applyAlignment="1">
      <alignment horizontal="center" vertical="center"/>
    </xf>
    <xf numFmtId="0" fontId="70" fillId="0" borderId="5" xfId="56" applyFont="1" applyBorder="1" applyAlignment="1">
      <alignment horizontal="center" vertical="center" wrapText="1"/>
    </xf>
    <xf numFmtId="0" fontId="70" fillId="0" borderId="5" xfId="56" applyFont="1" applyFill="1" applyBorder="1" applyAlignment="1">
      <alignment horizontal="center" vertical="center" wrapText="1"/>
    </xf>
    <xf numFmtId="182" fontId="70" fillId="0" borderId="5" xfId="56" applyNumberFormat="1" applyFont="1" applyBorder="1" applyAlignment="1">
      <alignment horizontal="center" vertical="center" wrapText="1"/>
    </xf>
    <xf numFmtId="180" fontId="70" fillId="0" borderId="5" xfId="56" applyNumberFormat="1" applyFont="1" applyBorder="1" applyAlignment="1">
      <alignment horizontal="center" vertical="center" wrapText="1"/>
    </xf>
    <xf numFmtId="0" fontId="70" fillId="0" borderId="8" xfId="56" applyFont="1" applyBorder="1" applyAlignment="1">
      <alignment horizontal="center" vertical="center" wrapText="1"/>
    </xf>
    <xf numFmtId="0" fontId="70" fillId="0" borderId="8" xfId="56" applyFont="1" applyFill="1" applyBorder="1" applyAlignment="1">
      <alignment horizontal="center" vertical="center" wrapText="1"/>
    </xf>
    <xf numFmtId="182" fontId="70" fillId="0" borderId="8" xfId="56" applyNumberFormat="1" applyFont="1" applyBorder="1" applyAlignment="1">
      <alignment horizontal="center" vertical="center" wrapText="1"/>
    </xf>
    <xf numFmtId="180" fontId="70" fillId="0" borderId="8" xfId="56" applyNumberFormat="1" applyFont="1" applyBorder="1" applyAlignment="1">
      <alignment horizontal="center" vertical="center" wrapText="1"/>
    </xf>
    <xf numFmtId="0" fontId="37" fillId="0" borderId="5" xfId="56" applyFont="1" applyFill="1" applyBorder="1" applyAlignment="1" applyProtection="1">
      <alignment vertical="center"/>
      <protection locked="0"/>
    </xf>
    <xf numFmtId="0" fontId="37" fillId="0" borderId="12" xfId="57" applyNumberFormat="1" applyFont="1" applyFill="1" applyBorder="1" applyAlignment="1">
      <alignment horizontal="center" vertical="center"/>
    </xf>
    <xf numFmtId="180" fontId="37" fillId="0" borderId="5" xfId="56" applyNumberFormat="1" applyFont="1" applyFill="1" applyBorder="1" applyAlignment="1">
      <alignment horizontal="center" vertical="center"/>
    </xf>
    <xf numFmtId="0" fontId="17" fillId="0" borderId="6" xfId="56" applyFont="1" applyBorder="1" applyAlignment="1">
      <alignment vertical="center"/>
    </xf>
    <xf numFmtId="0" fontId="37" fillId="0" borderId="28" xfId="56" applyFont="1" applyFill="1" applyBorder="1" applyAlignment="1" applyProtection="1">
      <alignment vertical="center"/>
      <protection locked="0"/>
    </xf>
    <xf numFmtId="0" fontId="17" fillId="0" borderId="29" xfId="56" applyFont="1" applyBorder="1" applyAlignment="1">
      <alignment vertical="center"/>
    </xf>
    <xf numFmtId="0" fontId="17" fillId="0" borderId="6" xfId="56" applyFont="1" applyBorder="1" applyAlignment="1">
      <alignment horizontal="center" vertical="center"/>
    </xf>
    <xf numFmtId="0" fontId="37" fillId="0" borderId="22" xfId="57" applyNumberFormat="1" applyFont="1" applyFill="1" applyBorder="1" applyAlignment="1">
      <alignment horizontal="center" vertical="center"/>
    </xf>
    <xf numFmtId="0" fontId="37" fillId="0" borderId="5" xfId="57" applyNumberFormat="1" applyFont="1" applyFill="1" applyBorder="1" applyAlignment="1">
      <alignment horizontal="center" vertical="center"/>
    </xf>
    <xf numFmtId="0" fontId="71" fillId="0" borderId="5" xfId="0" applyFont="1" applyBorder="1" applyAlignment="1">
      <alignment horizontal="center" vertical="center"/>
    </xf>
    <xf numFmtId="0" fontId="37" fillId="0" borderId="15" xfId="57" applyNumberFormat="1" applyFont="1" applyFill="1" applyBorder="1" applyAlignment="1">
      <alignment horizontal="center" vertical="center"/>
    </xf>
    <xf numFmtId="181" fontId="37" fillId="0" borderId="5" xfId="56" applyNumberFormat="1" applyFont="1" applyFill="1" applyBorder="1" applyAlignment="1" applyProtection="1">
      <alignment vertical="center"/>
      <protection locked="0"/>
    </xf>
    <xf numFmtId="0" fontId="10" fillId="0" borderId="5" xfId="0" applyFont="1" applyFill="1" applyBorder="1" applyAlignment="1">
      <alignment vertical="center"/>
    </xf>
    <xf numFmtId="0" fontId="11" fillId="0" borderId="5" xfId="56" applyFont="1" applyFill="1" applyBorder="1" applyAlignment="1" applyProtection="1">
      <alignment horizontal="center" vertical="center"/>
      <protection locked="0"/>
    </xf>
    <xf numFmtId="177" fontId="11" fillId="0" borderId="5" xfId="56" applyNumberFormat="1" applyFont="1" applyFill="1" applyBorder="1" applyAlignment="1">
      <alignment horizontal="center" vertical="center"/>
    </xf>
    <xf numFmtId="0" fontId="24" fillId="0" borderId="6" xfId="56" applyFont="1" applyBorder="1" applyAlignment="1">
      <alignment vertical="center"/>
    </xf>
    <xf numFmtId="180" fontId="10" fillId="0" borderId="0" xfId="56" applyNumberFormat="1" applyFont="1"/>
    <xf numFmtId="0" fontId="70" fillId="0" borderId="0" xfId="0" applyFont="1" applyFill="1" applyBorder="1" applyAlignment="1">
      <alignment vertical="center"/>
    </xf>
    <xf numFmtId="0" fontId="9" fillId="0" borderId="0" xfId="35" applyFont="1" applyFill="1" applyBorder="1" applyAlignment="1">
      <alignment horizontal="center" vertical="center"/>
    </xf>
    <xf numFmtId="180" fontId="9" fillId="0" borderId="0" xfId="35" applyNumberFormat="1" applyFont="1" applyFill="1" applyBorder="1" applyAlignment="1">
      <alignment horizontal="center" vertical="center"/>
    </xf>
    <xf numFmtId="0" fontId="72" fillId="0" borderId="0" xfId="35" applyFont="1" applyFill="1" applyAlignment="1">
      <alignment horizontal="left"/>
    </xf>
    <xf numFmtId="180" fontId="72" fillId="0" borderId="0" xfId="35" applyNumberFormat="1" applyFont="1" applyFill="1" applyAlignment="1">
      <alignment horizontal="right"/>
    </xf>
    <xf numFmtId="180" fontId="69" fillId="0" borderId="0" xfId="35" applyNumberFormat="1" applyFont="1" applyFill="1" applyAlignment="1">
      <alignment horizontal="center"/>
    </xf>
    <xf numFmtId="0" fontId="69" fillId="0" borderId="0" xfId="35" applyFont="1" applyFill="1" applyAlignment="1">
      <alignment horizontal="center"/>
    </xf>
    <xf numFmtId="0" fontId="70" fillId="0" borderId="5" xfId="35" applyFont="1" applyFill="1" applyBorder="1" applyAlignment="1">
      <alignment horizontal="center" vertical="center"/>
    </xf>
    <xf numFmtId="0" fontId="70" fillId="0" borderId="5" xfId="35" applyFont="1" applyFill="1" applyBorder="1" applyAlignment="1">
      <alignment horizontal="center" vertical="center" wrapText="1"/>
    </xf>
    <xf numFmtId="180" fontId="70" fillId="0" borderId="5" xfId="35" applyNumberFormat="1" applyFont="1" applyFill="1" applyBorder="1" applyAlignment="1">
      <alignment horizontal="center" vertical="center" wrapText="1"/>
    </xf>
    <xf numFmtId="0" fontId="70" fillId="0" borderId="8" xfId="35" applyFont="1" applyFill="1" applyBorder="1" applyAlignment="1">
      <alignment horizontal="center" vertical="center" wrapText="1"/>
    </xf>
    <xf numFmtId="180" fontId="70" fillId="0" borderId="8" xfId="35" applyNumberFormat="1" applyFont="1" applyFill="1" applyBorder="1" applyAlignment="1">
      <alignment horizontal="center" vertical="center" wrapText="1"/>
    </xf>
    <xf numFmtId="0" fontId="11" fillId="0" borderId="5" xfId="35" applyFont="1" applyFill="1" applyBorder="1" applyAlignment="1">
      <alignment vertical="center"/>
    </xf>
    <xf numFmtId="0" fontId="11" fillId="0" borderId="5" xfId="35" applyNumberFormat="1" applyFont="1" applyFill="1" applyBorder="1" applyAlignment="1">
      <alignment horizontal="center" vertical="center"/>
    </xf>
    <xf numFmtId="180" fontId="11" fillId="0" borderId="6" xfId="35" applyNumberFormat="1" applyFont="1" applyFill="1" applyBorder="1" applyAlignment="1">
      <alignment horizontal="center" vertical="center"/>
    </xf>
    <xf numFmtId="180" fontId="11" fillId="0" borderId="5" xfId="35" applyNumberFormat="1" applyFont="1" applyFill="1" applyBorder="1" applyAlignment="1">
      <alignment horizontal="center" vertical="center"/>
    </xf>
    <xf numFmtId="0" fontId="24" fillId="0" borderId="5" xfId="35" applyFont="1" applyFill="1" applyBorder="1"/>
    <xf numFmtId="0" fontId="37" fillId="0" borderId="5" xfId="35" applyFont="1" applyFill="1" applyBorder="1" applyAlignment="1">
      <alignment vertical="center"/>
    </xf>
    <xf numFmtId="0" fontId="37" fillId="0" borderId="5" xfId="35" applyNumberFormat="1" applyFont="1" applyFill="1" applyBorder="1" applyAlignment="1" applyProtection="1">
      <alignment horizontal="center" vertical="center"/>
      <protection locked="0"/>
    </xf>
    <xf numFmtId="0" fontId="37" fillId="0" borderId="12" xfId="35" applyNumberFormat="1" applyFont="1" applyFill="1" applyBorder="1" applyAlignment="1">
      <alignment horizontal="center" vertical="center"/>
    </xf>
    <xf numFmtId="180" fontId="37" fillId="0" borderId="6" xfId="35" applyNumberFormat="1" applyFont="1" applyFill="1" applyBorder="1" applyAlignment="1">
      <alignment horizontal="center" vertical="center"/>
    </xf>
    <xf numFmtId="180" fontId="37" fillId="0" borderId="5" xfId="35" applyNumberFormat="1" applyFont="1" applyFill="1" applyBorder="1" applyAlignment="1">
      <alignment horizontal="center" vertical="center"/>
    </xf>
    <xf numFmtId="0" fontId="17" fillId="0" borderId="5" xfId="35" applyFont="1" applyFill="1" applyBorder="1"/>
    <xf numFmtId="0" fontId="61" fillId="0" borderId="5" xfId="35" applyFont="1" applyFill="1" applyBorder="1" applyAlignment="1">
      <alignment vertical="center"/>
    </xf>
    <xf numFmtId="0" fontId="37" fillId="0" borderId="5" xfId="35" applyNumberFormat="1" applyFont="1" applyFill="1" applyBorder="1" applyAlignment="1">
      <alignment horizontal="center" vertical="center"/>
    </xf>
    <xf numFmtId="0" fontId="37" fillId="0" borderId="12" xfId="12" applyNumberFormat="1" applyFont="1" applyFill="1" applyBorder="1" applyAlignment="1">
      <alignment horizontal="center" vertical="center"/>
    </xf>
    <xf numFmtId="0" fontId="73" fillId="0" borderId="5" xfId="35" applyFont="1" applyFill="1" applyBorder="1"/>
    <xf numFmtId="0" fontId="17" fillId="0" borderId="5" xfId="35" applyFont="1" applyFill="1" applyBorder="1" applyAlignment="1">
      <alignment shrinkToFit="1"/>
    </xf>
    <xf numFmtId="0" fontId="37" fillId="0" borderId="28" xfId="12" applyNumberFormat="1" applyFont="1" applyFill="1" applyBorder="1" applyAlignment="1">
      <alignment horizontal="center" vertical="center"/>
    </xf>
    <xf numFmtId="0" fontId="11" fillId="0" borderId="5" xfId="35" applyFont="1" applyFill="1" applyBorder="1" applyAlignment="1">
      <alignment horizontal="center" vertical="center"/>
    </xf>
    <xf numFmtId="177" fontId="74" fillId="0" borderId="5" xfId="35" applyNumberFormat="1" applyFont="1" applyFill="1" applyBorder="1" applyAlignment="1">
      <alignment horizontal="right"/>
    </xf>
    <xf numFmtId="0" fontId="37" fillId="0" borderId="23" xfId="57" applyNumberFormat="1" applyFont="1" applyFill="1" applyBorder="1" applyAlignment="1">
      <alignment horizontal="center" vertical="center"/>
    </xf>
    <xf numFmtId="0" fontId="17" fillId="0" borderId="9" xfId="56" applyFont="1" applyBorder="1" applyAlignment="1">
      <alignment vertical="center"/>
    </xf>
    <xf numFmtId="0" fontId="17" fillId="0" borderId="5" xfId="56" applyFont="1" applyBorder="1" applyAlignment="1">
      <alignment vertical="center"/>
    </xf>
    <xf numFmtId="0" fontId="37" fillId="0" borderId="5" xfId="56" applyFont="1" applyFill="1" applyBorder="1" applyAlignment="1" applyProtection="1">
      <alignment horizontal="center" vertical="center"/>
      <protection locked="0"/>
    </xf>
    <xf numFmtId="177" fontId="37" fillId="0" borderId="5" xfId="56" applyNumberFormat="1" applyFont="1" applyFill="1" applyBorder="1" applyAlignment="1" applyProtection="1">
      <alignment horizontal="center" vertical="center"/>
      <protection locked="0"/>
    </xf>
    <xf numFmtId="0" fontId="37" fillId="0" borderId="5" xfId="56" applyFont="1" applyFill="1" applyBorder="1" applyAlignment="1">
      <alignment horizontal="center" vertical="center"/>
    </xf>
    <xf numFmtId="181" fontId="11" fillId="0" borderId="5" xfId="56" applyNumberFormat="1" applyFont="1" applyFill="1" applyBorder="1" applyAlignment="1" applyProtection="1">
      <alignment horizontal="center" vertical="center"/>
      <protection locked="0"/>
    </xf>
    <xf numFmtId="0" fontId="10" fillId="0" borderId="0" xfId="56" applyFont="1" applyFill="1" applyAlignment="1">
      <alignment horizontal="center" vertical="center"/>
    </xf>
    <xf numFmtId="182" fontId="10" fillId="0" borderId="0" xfId="56" applyNumberFormat="1" applyFont="1" applyFill="1" applyAlignment="1">
      <alignment horizontal="center" vertical="center"/>
    </xf>
    <xf numFmtId="180" fontId="10" fillId="0" borderId="0" xfId="56" applyNumberFormat="1" applyFont="1" applyFill="1" applyBorder="1" applyAlignment="1">
      <alignment horizontal="center" vertical="center"/>
    </xf>
    <xf numFmtId="0" fontId="11" fillId="0" borderId="12" xfId="35" applyNumberFormat="1" applyFont="1" applyFill="1" applyBorder="1" applyAlignment="1">
      <alignment horizontal="center" vertical="center"/>
    </xf>
    <xf numFmtId="0" fontId="37" fillId="0" borderId="5" xfId="35" applyFont="1" applyFill="1" applyBorder="1" applyAlignment="1">
      <alignment horizontal="center" vertical="center"/>
    </xf>
    <xf numFmtId="0" fontId="10" fillId="0" borderId="0" xfId="35" applyFont="1" applyFill="1"/>
    <xf numFmtId="180" fontId="10" fillId="0" borderId="0" xfId="35" applyNumberFormat="1" applyFont="1" applyFill="1"/>
    <xf numFmtId="0" fontId="0" fillId="0" borderId="0" xfId="0" applyFont="1" applyFill="1" applyBorder="1" applyAlignment="1">
      <alignment vertical="center" wrapText="1"/>
    </xf>
    <xf numFmtId="0" fontId="75" fillId="0" borderId="0" xfId="0" applyFont="1" applyFill="1" applyBorder="1" applyAlignment="1">
      <alignment horizontal="center" vertical="center"/>
    </xf>
    <xf numFmtId="0" fontId="76" fillId="0" borderId="5" xfId="0" applyFont="1" applyFill="1" applyBorder="1" applyAlignment="1">
      <alignment horizontal="center" vertical="center"/>
    </xf>
    <xf numFmtId="0" fontId="77" fillId="0" borderId="1" xfId="0" applyFont="1" applyFill="1" applyBorder="1" applyAlignment="1">
      <alignment vertical="center" wrapText="1"/>
    </xf>
    <xf numFmtId="0" fontId="77" fillId="0" borderId="2" xfId="0" applyFont="1" applyFill="1" applyBorder="1" applyAlignment="1">
      <alignment vertical="center" wrapText="1"/>
    </xf>
    <xf numFmtId="0" fontId="77" fillId="0" borderId="6" xfId="0" applyFont="1" applyFill="1" applyBorder="1" applyAlignment="1">
      <alignment vertical="center" wrapText="1"/>
    </xf>
    <xf numFmtId="0" fontId="76" fillId="0" borderId="5" xfId="0" applyFont="1" applyFill="1" applyBorder="1" applyAlignment="1">
      <alignment vertical="center"/>
    </xf>
    <xf numFmtId="0" fontId="76" fillId="0" borderId="5" xfId="0" applyFont="1" applyFill="1" applyBorder="1" applyAlignment="1">
      <alignment vertical="center" wrapText="1"/>
    </xf>
    <xf numFmtId="0" fontId="78" fillId="0" borderId="5" xfId="0" applyFont="1" applyFill="1" applyBorder="1" applyAlignment="1">
      <alignment vertical="center" wrapText="1"/>
    </xf>
    <xf numFmtId="0" fontId="77" fillId="0" borderId="1" xfId="0" applyFont="1" applyFill="1" applyBorder="1" applyAlignment="1">
      <alignment horizontal="left" vertical="center" wrapText="1"/>
    </xf>
    <xf numFmtId="0" fontId="77" fillId="0" borderId="2" xfId="0" applyFont="1" applyFill="1" applyBorder="1" applyAlignment="1">
      <alignment horizontal="left" vertical="center" wrapText="1"/>
    </xf>
    <xf numFmtId="0" fontId="77" fillId="0" borderId="6" xfId="0" applyFont="1" applyFill="1" applyBorder="1" applyAlignment="1">
      <alignment horizontal="left" vertical="center" wrapText="1"/>
    </xf>
    <xf numFmtId="0" fontId="76" fillId="0" borderId="8" xfId="0" applyFont="1" applyFill="1" applyBorder="1" applyAlignment="1">
      <alignment vertical="center" wrapText="1"/>
    </xf>
    <xf numFmtId="0" fontId="79" fillId="0" borderId="8" xfId="0" applyFont="1" applyFill="1" applyBorder="1" applyAlignment="1">
      <alignment vertical="center" wrapText="1"/>
    </xf>
    <xf numFmtId="0" fontId="76" fillId="0" borderId="8" xfId="0" applyFont="1" applyFill="1" applyBorder="1" applyAlignment="1">
      <alignment vertical="center"/>
    </xf>
    <xf numFmtId="0" fontId="78" fillId="0" borderId="8" xfId="0" applyFont="1" applyFill="1" applyBorder="1" applyAlignment="1">
      <alignment vertical="center" wrapText="1"/>
    </xf>
    <xf numFmtId="0" fontId="76" fillId="0" borderId="19" xfId="0" applyFont="1" applyFill="1" applyBorder="1" applyAlignment="1">
      <alignment vertical="center"/>
    </xf>
    <xf numFmtId="0" fontId="76" fillId="0" borderId="19" xfId="0" applyFont="1" applyFill="1" applyBorder="1" applyAlignment="1">
      <alignment horizontal="center" vertical="center"/>
    </xf>
    <xf numFmtId="0" fontId="76" fillId="0" borderId="19" xfId="0" applyFont="1" applyFill="1" applyBorder="1" applyAlignment="1">
      <alignment vertical="center" wrapText="1"/>
    </xf>
    <xf numFmtId="0" fontId="0" fillId="0" borderId="5" xfId="0" applyFont="1" applyFill="1" applyBorder="1" applyAlignment="1">
      <alignment vertical="center" wrapText="1"/>
    </xf>
    <xf numFmtId="0" fontId="0" fillId="0" borderId="5" xfId="0" applyFont="1" applyFill="1" applyBorder="1" applyAlignment="1">
      <alignment horizontal="center" vertical="center"/>
    </xf>
    <xf numFmtId="0" fontId="10" fillId="0" borderId="0" xfId="0" applyFont="1" applyFill="1" applyBorder="1" applyAlignment="1"/>
    <xf numFmtId="0" fontId="80" fillId="0" borderId="0" xfId="0" applyFont="1" applyFill="1" applyBorder="1" applyAlignment="1">
      <alignment horizontal="justify"/>
    </xf>
    <xf numFmtId="0" fontId="81" fillId="0" borderId="0" xfId="0" applyNumberFormat="1" applyFont="1" applyFill="1" applyBorder="1" applyAlignment="1">
      <alignment horizontal="center" vertical="center"/>
    </xf>
    <xf numFmtId="0" fontId="80" fillId="0" borderId="0" xfId="0" applyFont="1" applyFill="1" applyBorder="1" applyAlignment="1">
      <alignment horizontal="center"/>
    </xf>
    <xf numFmtId="0" fontId="82" fillId="0" borderId="0" xfId="0" applyFont="1" applyFill="1" applyBorder="1" applyAlignment="1">
      <alignment horizontal="center"/>
    </xf>
    <xf numFmtId="57" fontId="82" fillId="0" borderId="0" xfId="0" applyNumberFormat="1" applyFont="1" applyFill="1" applyBorder="1" applyAlignment="1">
      <alignment horizont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17年收入_2" xfId="12"/>
    <cellStyle name="已访问的超链接" xfId="13" builtinId="9"/>
    <cellStyle name="注释" xfId="14" builtinId="10"/>
    <cellStyle name="常规_20.3.15_118"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常规_20.3.15_14" xfId="23"/>
    <cellStyle name="60% - 强调文字颜色 1" xfId="24" builtinId="32"/>
    <cellStyle name="标题 3" xfId="25" builtinId="18"/>
    <cellStyle name="常规_20.3.15_17" xfId="26"/>
    <cellStyle name="60% - 强调文字颜色 4" xfId="27" builtinId="44"/>
    <cellStyle name="输出" xfId="28" builtinId="21"/>
    <cellStyle name="计算" xfId="29" builtinId="22"/>
    <cellStyle name="常规_19年收支预算" xfId="30"/>
    <cellStyle name="检查单元格" xfId="31" builtinId="23"/>
    <cellStyle name="20% - 强调文字颜色 6" xfId="32" builtinId="50"/>
    <cellStyle name="强调文字颜色 2" xfId="33" builtinId="33"/>
    <cellStyle name="链接单元格" xfId="34" builtinId="24"/>
    <cellStyle name="常规_Sheet2" xfId="35"/>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常规_2007年收支情况上报统计表_2018年1月收支执行情况表" xfId="54"/>
    <cellStyle name="60% - 强调文字颜色 6" xfId="55" builtinId="52"/>
    <cellStyle name="常规_Sheet1" xfId="56"/>
    <cellStyle name="常规_Sheet1_19年支出" xfId="57"/>
    <cellStyle name="常规_2007年收支情况上报统计表" xfId="58"/>
    <cellStyle name="常规 2" xfId="59"/>
    <cellStyle name="3232" xfId="60"/>
    <cellStyle name="Normal" xfId="61"/>
    <cellStyle name="千位分隔 2"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tabSelected="1" workbookViewId="0">
      <selection activeCell="C10" sqref="C10"/>
    </sheetView>
  </sheetViews>
  <sheetFormatPr defaultColWidth="9" defaultRowHeight="14.25" outlineLevelCol="1"/>
  <cols>
    <col min="1" max="1" width="40.125" style="489" customWidth="1"/>
    <col min="2" max="2" width="42.625" style="489" customWidth="1"/>
    <col min="3" max="3" width="24.5" style="489" customWidth="1"/>
    <col min="4" max="4" width="9" style="489" hidden="1" customWidth="1"/>
    <col min="5" max="16384" width="9" style="489"/>
  </cols>
  <sheetData>
    <row r="1" s="489" customFormat="1" ht="45" customHeight="1" spans="1:1">
      <c r="A1" s="490" t="s">
        <v>0</v>
      </c>
    </row>
    <row r="2" s="489" customFormat="1" ht="45" customHeight="1" spans="1:1">
      <c r="A2" s="490" t="s">
        <v>0</v>
      </c>
    </row>
    <row r="3" s="489" customFormat="1" ht="56.1" customHeight="1" spans="1:2">
      <c r="A3" s="491" t="s">
        <v>1</v>
      </c>
      <c r="B3" s="491"/>
    </row>
    <row r="4" s="489" customFormat="1" ht="48.95" customHeight="1" spans="1:2">
      <c r="A4" s="491" t="s">
        <v>2</v>
      </c>
      <c r="B4" s="491"/>
    </row>
    <row r="5" s="489" customFormat="1" ht="27" spans="1:1">
      <c r="A5" s="492" t="s">
        <v>0</v>
      </c>
    </row>
    <row r="6" s="489" customFormat="1" ht="27" spans="1:1">
      <c r="A6" s="492" t="s">
        <v>0</v>
      </c>
    </row>
    <row r="7" s="489" customFormat="1" ht="27" spans="1:1">
      <c r="A7" s="492" t="s">
        <v>0</v>
      </c>
    </row>
    <row r="8" s="489" customFormat="1" ht="30" customHeight="1" spans="1:2">
      <c r="A8" s="493" t="s">
        <v>3</v>
      </c>
      <c r="B8" s="493"/>
    </row>
    <row r="9" s="489" customFormat="1" ht="30" customHeight="1" spans="1:2">
      <c r="A9" s="494">
        <v>44978</v>
      </c>
      <c r="B9" s="494"/>
    </row>
    <row r="10" s="489" customFormat="1" ht="27" spans="1:1">
      <c r="A10" s="492"/>
    </row>
    <row r="11" s="489" customFormat="1" ht="27" spans="1:1">
      <c r="A11" s="492"/>
    </row>
    <row r="12" s="489" customFormat="1" ht="27" spans="1:1">
      <c r="A12" s="492"/>
    </row>
    <row r="13" s="489" customFormat="1" ht="27" spans="1:1">
      <c r="A13" s="492"/>
    </row>
    <row r="14" s="489" customFormat="1" ht="27" spans="1:1">
      <c r="A14" s="492" t="s">
        <v>0</v>
      </c>
    </row>
    <row r="15" s="489" customFormat="1" ht="27" spans="1:1">
      <c r="A15" s="492" t="s">
        <v>0</v>
      </c>
    </row>
    <row r="16" s="489" customFormat="1" ht="27" spans="1:1">
      <c r="A16" s="492" t="s">
        <v>0</v>
      </c>
    </row>
    <row r="17" s="489" customFormat="1" ht="27" spans="1:1">
      <c r="A17" s="492" t="s">
        <v>0</v>
      </c>
    </row>
  </sheetData>
  <mergeCells count="4">
    <mergeCell ref="A3:B3"/>
    <mergeCell ref="A4:B4"/>
    <mergeCell ref="A8:B8"/>
    <mergeCell ref="A9:B9"/>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pane xSplit="3" ySplit="3" topLeftCell="D17" activePane="bottomRight" state="frozen"/>
      <selection/>
      <selection pane="topRight"/>
      <selection pane="bottomLeft"/>
      <selection pane="bottomRight" activeCell="H8" sqref="H8"/>
    </sheetView>
  </sheetViews>
  <sheetFormatPr defaultColWidth="9" defaultRowHeight="13.5" outlineLevelCol="2"/>
  <cols>
    <col min="1" max="1" width="34.5" style="190" customWidth="1"/>
    <col min="2" max="2" width="29.375" style="129" customWidth="1"/>
    <col min="3" max="3" width="19.25" style="190" customWidth="1"/>
    <col min="4" max="16383" width="9" style="190"/>
  </cols>
  <sheetData>
    <row r="1" s="190" customFormat="1" ht="43" customHeight="1" spans="1:3">
      <c r="A1" s="202" t="s">
        <v>26</v>
      </c>
      <c r="B1" s="300"/>
      <c r="C1" s="202"/>
    </row>
    <row r="2" s="190" customFormat="1" ht="24" customHeight="1" spans="1:3">
      <c r="A2" s="286" t="s">
        <v>267</v>
      </c>
      <c r="B2" s="301"/>
      <c r="C2" s="287"/>
    </row>
    <row r="3" s="173" customFormat="1" ht="25" customHeight="1" spans="1:3">
      <c r="A3" s="288" t="s">
        <v>268</v>
      </c>
      <c r="B3" s="288" t="s">
        <v>269</v>
      </c>
      <c r="C3" s="194" t="s">
        <v>270</v>
      </c>
    </row>
    <row r="4" s="190" customFormat="1" ht="25" customHeight="1" spans="1:3">
      <c r="A4" s="302" t="s">
        <v>185</v>
      </c>
      <c r="B4" s="303">
        <v>139004</v>
      </c>
      <c r="C4" s="199"/>
    </row>
    <row r="5" s="190" customFormat="1" ht="25" customHeight="1" spans="1:3">
      <c r="A5" s="304" t="s">
        <v>187</v>
      </c>
      <c r="B5" s="292">
        <v>93891</v>
      </c>
      <c r="C5" s="199"/>
    </row>
    <row r="6" s="190" customFormat="1" ht="25" customHeight="1" spans="1:3">
      <c r="A6" s="305" t="s">
        <v>195</v>
      </c>
      <c r="B6" s="292">
        <v>3185</v>
      </c>
      <c r="C6" s="199"/>
    </row>
    <row r="7" s="190" customFormat="1" ht="25" customHeight="1" spans="1:3">
      <c r="A7" s="305" t="s">
        <v>197</v>
      </c>
      <c r="B7" s="292">
        <v>10500</v>
      </c>
      <c r="C7" s="199"/>
    </row>
    <row r="8" s="190" customFormat="1" ht="25" customHeight="1" spans="1:3">
      <c r="A8" s="305" t="s">
        <v>199</v>
      </c>
      <c r="B8" s="292">
        <v>7357</v>
      </c>
      <c r="C8" s="199"/>
    </row>
    <row r="9" s="190" customFormat="1" ht="25" customHeight="1" spans="1:3">
      <c r="A9" s="305" t="s">
        <v>201</v>
      </c>
      <c r="B9" s="292">
        <v>1376</v>
      </c>
      <c r="C9" s="199"/>
    </row>
    <row r="10" s="190" customFormat="1" ht="25" customHeight="1" spans="1:3">
      <c r="A10" s="305" t="s">
        <v>203</v>
      </c>
      <c r="B10" s="292">
        <v>157</v>
      </c>
      <c r="C10" s="199"/>
    </row>
    <row r="11" s="190" customFormat="1" ht="25" customHeight="1" spans="1:3">
      <c r="A11" s="305" t="s">
        <v>271</v>
      </c>
      <c r="B11" s="292">
        <v>13643</v>
      </c>
      <c r="C11" s="199"/>
    </row>
    <row r="12" s="190" customFormat="1" ht="25" customHeight="1" spans="1:3">
      <c r="A12" s="302" t="s">
        <v>213</v>
      </c>
      <c r="B12" s="292">
        <v>78004</v>
      </c>
      <c r="C12" s="199"/>
    </row>
    <row r="13" s="190" customFormat="1" ht="25" customHeight="1" spans="1:3">
      <c r="A13" s="305" t="s">
        <v>215</v>
      </c>
      <c r="B13" s="292">
        <v>2075</v>
      </c>
      <c r="C13" s="199"/>
    </row>
    <row r="14" s="190" customFormat="1" ht="25" customHeight="1" spans="1:3">
      <c r="A14" s="305" t="s">
        <v>217</v>
      </c>
      <c r="B14" s="306">
        <v>75929</v>
      </c>
      <c r="C14" s="199"/>
    </row>
    <row r="15" s="190" customFormat="1" ht="25" customHeight="1" spans="1:3">
      <c r="A15" s="307" t="s">
        <v>219</v>
      </c>
      <c r="B15" s="292">
        <v>1700</v>
      </c>
      <c r="C15" s="199"/>
    </row>
    <row r="16" s="190" customFormat="1" ht="25" customHeight="1" spans="1:3">
      <c r="A16" s="307" t="s">
        <v>220</v>
      </c>
      <c r="B16" s="292">
        <v>3300</v>
      </c>
      <c r="C16" s="199"/>
    </row>
    <row r="17" s="190" customFormat="1" ht="37" customHeight="1" spans="1:3">
      <c r="A17" s="308" t="s">
        <v>222</v>
      </c>
      <c r="B17" s="309">
        <v>222008</v>
      </c>
      <c r="C17" s="199"/>
    </row>
    <row r="18" s="190" customFormat="1" ht="27" customHeight="1" spans="1:3">
      <c r="A18" s="310" t="s">
        <v>225</v>
      </c>
      <c r="B18" s="292">
        <v>120000</v>
      </c>
      <c r="C18" s="199"/>
    </row>
    <row r="19" s="190" customFormat="1" ht="27" customHeight="1" spans="1:3">
      <c r="A19" s="311" t="s">
        <v>148</v>
      </c>
      <c r="B19" s="294">
        <v>342008</v>
      </c>
      <c r="C19" s="199"/>
    </row>
    <row r="20" s="190" customFormat="1" ht="27" customHeight="1" spans="1:3">
      <c r="A20" s="295" t="s">
        <v>227</v>
      </c>
      <c r="B20" s="295">
        <v>39200</v>
      </c>
      <c r="C20" s="199"/>
    </row>
    <row r="21" s="190" customFormat="1" ht="27" customHeight="1" spans="1:3">
      <c r="A21" s="292" t="s">
        <v>229</v>
      </c>
      <c r="B21" s="292">
        <v>3000</v>
      </c>
      <c r="C21" s="199"/>
    </row>
    <row r="22" s="190" customFormat="1" ht="27" customHeight="1" spans="1:3">
      <c r="A22" s="292" t="s">
        <v>231</v>
      </c>
      <c r="B22" s="292">
        <v>15860</v>
      </c>
      <c r="C22" s="199"/>
    </row>
    <row r="23" ht="27" customHeight="1" spans="1:3">
      <c r="A23" s="292" t="s">
        <v>232</v>
      </c>
      <c r="B23" s="297">
        <v>20340</v>
      </c>
      <c r="C23" s="115"/>
    </row>
    <row r="24" ht="27" customHeight="1" spans="1:3">
      <c r="A24" s="295" t="s">
        <v>236</v>
      </c>
      <c r="B24" s="295">
        <v>93</v>
      </c>
      <c r="C24" s="115"/>
    </row>
    <row r="25" ht="27" customHeight="1" spans="1:3">
      <c r="A25" s="295" t="s">
        <v>238</v>
      </c>
      <c r="B25" s="299">
        <v>381208</v>
      </c>
      <c r="C25" s="115"/>
    </row>
  </sheetData>
  <mergeCells count="2">
    <mergeCell ref="A1:C1"/>
    <mergeCell ref="A2:C2"/>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workbookViewId="0">
      <pane xSplit="3" ySplit="3" topLeftCell="D16" activePane="bottomRight" state="frozen"/>
      <selection/>
      <selection pane="topRight"/>
      <selection pane="bottomLeft"/>
      <selection pane="bottomRight" activeCell="A29" sqref="$A29:$XFD29"/>
    </sheetView>
  </sheetViews>
  <sheetFormatPr defaultColWidth="9" defaultRowHeight="13.5" outlineLevelCol="2"/>
  <cols>
    <col min="1" max="1" width="34.5" style="284" customWidth="1"/>
    <col min="2" max="2" width="29.375" style="189" customWidth="1"/>
    <col min="3" max="3" width="19.25" style="190" customWidth="1"/>
    <col min="4" max="16383" width="9" style="190"/>
  </cols>
  <sheetData>
    <row r="1" s="190" customFormat="1" ht="43" customHeight="1" spans="1:3">
      <c r="A1" s="202" t="s">
        <v>28</v>
      </c>
      <c r="B1" s="202"/>
      <c r="C1" s="202"/>
    </row>
    <row r="2" s="190" customFormat="1" ht="24" customHeight="1" spans="1:3">
      <c r="A2" s="285" t="s">
        <v>272</v>
      </c>
      <c r="B2" s="286"/>
      <c r="C2" s="287"/>
    </row>
    <row r="3" s="173" customFormat="1" ht="25" customHeight="1" spans="1:3">
      <c r="A3" s="288" t="s">
        <v>183</v>
      </c>
      <c r="B3" s="288" t="s">
        <v>273</v>
      </c>
      <c r="C3" s="194" t="s">
        <v>270</v>
      </c>
    </row>
    <row r="4" s="190" customFormat="1" ht="25" customHeight="1" spans="1:3">
      <c r="A4" s="289" t="s">
        <v>125</v>
      </c>
      <c r="B4" s="208">
        <v>38890</v>
      </c>
      <c r="C4" s="199"/>
    </row>
    <row r="5" s="190" customFormat="1" ht="25" customHeight="1" spans="1:3">
      <c r="A5" s="289" t="s">
        <v>126</v>
      </c>
      <c r="B5" s="208">
        <v>0</v>
      </c>
      <c r="C5" s="199"/>
    </row>
    <row r="6" s="190" customFormat="1" ht="25" customHeight="1" spans="1:3">
      <c r="A6" s="289" t="s">
        <v>127</v>
      </c>
      <c r="B6" s="208">
        <v>10689</v>
      </c>
      <c r="C6" s="199"/>
    </row>
    <row r="7" s="190" customFormat="1" ht="25" customHeight="1" spans="1:3">
      <c r="A7" s="289" t="s">
        <v>128</v>
      </c>
      <c r="B7" s="208">
        <v>58210</v>
      </c>
      <c r="C7" s="199"/>
    </row>
    <row r="8" s="190" customFormat="1" ht="25" customHeight="1" spans="1:3">
      <c r="A8" s="289" t="s">
        <v>129</v>
      </c>
      <c r="B8" s="208">
        <v>585</v>
      </c>
      <c r="C8" s="199"/>
    </row>
    <row r="9" s="190" customFormat="1" ht="25" customHeight="1" spans="1:3">
      <c r="A9" s="289" t="s">
        <v>274</v>
      </c>
      <c r="B9" s="208">
        <v>5836</v>
      </c>
      <c r="C9" s="199"/>
    </row>
    <row r="10" s="190" customFormat="1" ht="25" customHeight="1" spans="1:3">
      <c r="A10" s="289" t="s">
        <v>131</v>
      </c>
      <c r="B10" s="208">
        <v>71327</v>
      </c>
      <c r="C10" s="199"/>
    </row>
    <row r="11" s="190" customFormat="1" ht="25" customHeight="1" spans="1:3">
      <c r="A11" s="289" t="s">
        <v>275</v>
      </c>
      <c r="B11" s="208">
        <v>32083</v>
      </c>
      <c r="C11" s="199"/>
    </row>
    <row r="12" s="190" customFormat="1" ht="25" customHeight="1" spans="1:3">
      <c r="A12" s="289" t="s">
        <v>133</v>
      </c>
      <c r="B12" s="208">
        <v>8492</v>
      </c>
      <c r="C12" s="199"/>
    </row>
    <row r="13" s="190" customFormat="1" ht="25" customHeight="1" spans="1:3">
      <c r="A13" s="289" t="s">
        <v>134</v>
      </c>
      <c r="B13" s="208">
        <v>16561</v>
      </c>
      <c r="C13" s="199"/>
    </row>
    <row r="14" s="190" customFormat="1" ht="25" customHeight="1" spans="1:3">
      <c r="A14" s="289" t="s">
        <v>135</v>
      </c>
      <c r="B14" s="208">
        <v>59365</v>
      </c>
      <c r="C14" s="199"/>
    </row>
    <row r="15" s="190" customFormat="1" ht="25" customHeight="1" spans="1:3">
      <c r="A15" s="290" t="s">
        <v>136</v>
      </c>
      <c r="B15" s="208">
        <v>10206</v>
      </c>
      <c r="C15" s="199"/>
    </row>
    <row r="16" s="190" customFormat="1" ht="25" customHeight="1" spans="1:3">
      <c r="A16" s="289" t="s">
        <v>137</v>
      </c>
      <c r="B16" s="208">
        <v>4285</v>
      </c>
      <c r="C16" s="199"/>
    </row>
    <row r="17" s="190" customFormat="1" ht="25" customHeight="1" spans="1:3">
      <c r="A17" s="289" t="s">
        <v>138</v>
      </c>
      <c r="B17" s="208">
        <v>639</v>
      </c>
      <c r="C17" s="199"/>
    </row>
    <row r="18" s="190" customFormat="1" ht="25" customHeight="1" spans="1:3">
      <c r="A18" s="289" t="s">
        <v>140</v>
      </c>
      <c r="B18" s="208">
        <v>3785</v>
      </c>
      <c r="C18" s="199"/>
    </row>
    <row r="19" s="190" customFormat="1" ht="25" customHeight="1" spans="1:3">
      <c r="A19" s="289" t="s">
        <v>141</v>
      </c>
      <c r="B19" s="208">
        <v>11859</v>
      </c>
      <c r="C19" s="199"/>
    </row>
    <row r="20" s="190" customFormat="1" ht="25" customHeight="1" spans="1:3">
      <c r="A20" s="289" t="s">
        <v>142</v>
      </c>
      <c r="B20" s="208">
        <v>1221</v>
      </c>
      <c r="C20" s="199"/>
    </row>
    <row r="21" s="190" customFormat="1" ht="25" customHeight="1" spans="1:3">
      <c r="A21" s="289" t="s">
        <v>143</v>
      </c>
      <c r="B21" s="208">
        <v>2975</v>
      </c>
      <c r="C21" s="199"/>
    </row>
    <row r="22" s="190" customFormat="1" ht="25" customHeight="1" spans="1:3">
      <c r="A22" s="291" t="s">
        <v>276</v>
      </c>
      <c r="B22" s="292">
        <v>1700</v>
      </c>
      <c r="C22" s="199"/>
    </row>
    <row r="23" s="190" customFormat="1" ht="25" customHeight="1" spans="1:3">
      <c r="A23" s="289" t="s">
        <v>146</v>
      </c>
      <c r="B23" s="292">
        <v>3300</v>
      </c>
      <c r="C23" s="199"/>
    </row>
    <row r="24" s="190" customFormat="1" ht="25" customHeight="1" spans="1:3">
      <c r="A24" s="293" t="s">
        <v>148</v>
      </c>
      <c r="B24" s="294">
        <v>342008</v>
      </c>
      <c r="C24" s="199"/>
    </row>
    <row r="25" s="190" customFormat="1" ht="37" customHeight="1" spans="1:3">
      <c r="A25" s="293" t="s">
        <v>149</v>
      </c>
      <c r="B25" s="295">
        <v>39200</v>
      </c>
      <c r="C25" s="199"/>
    </row>
    <row r="26" s="190" customFormat="1" ht="27" customHeight="1" spans="1:3">
      <c r="A26" s="296" t="s">
        <v>277</v>
      </c>
      <c r="B26" s="292">
        <v>15860</v>
      </c>
      <c r="C26" s="199"/>
    </row>
    <row r="27" s="190" customFormat="1" ht="27" customHeight="1" spans="1:3">
      <c r="A27" s="296" t="s">
        <v>278</v>
      </c>
      <c r="B27" s="292">
        <v>3000</v>
      </c>
      <c r="C27" s="199"/>
    </row>
    <row r="28" s="190" customFormat="1" ht="27" customHeight="1" spans="1:3">
      <c r="A28" s="292" t="s">
        <v>232</v>
      </c>
      <c r="B28" s="297">
        <v>20340</v>
      </c>
      <c r="C28" s="199"/>
    </row>
    <row r="29" s="190" customFormat="1" ht="27" customHeight="1" spans="1:3">
      <c r="A29" s="298" t="s">
        <v>279</v>
      </c>
      <c r="B29" s="295">
        <v>93</v>
      </c>
      <c r="C29" s="199"/>
    </row>
    <row r="30" s="190" customFormat="1" ht="27" customHeight="1" spans="1:3">
      <c r="A30" s="293" t="s">
        <v>280</v>
      </c>
      <c r="B30" s="299">
        <f>B24+B25</f>
        <v>381208</v>
      </c>
      <c r="C30" s="199"/>
    </row>
  </sheetData>
  <mergeCells count="2">
    <mergeCell ref="A1:C1"/>
    <mergeCell ref="A2:C2"/>
  </mergeCells>
  <pageMargins left="0.75" right="0.75" top="1" bottom="1" header="0.5" footer="0.5"/>
  <pageSetup paperSize="9" orientation="portrait"/>
  <headerFooter/>
  <ignoredErrors>
    <ignoredError sqref="B30" unlocked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
  <sheetViews>
    <sheetView topLeftCell="A15" workbookViewId="0">
      <selection activeCell="I4" sqref="I4"/>
    </sheetView>
  </sheetViews>
  <sheetFormatPr defaultColWidth="8" defaultRowHeight="12.75"/>
  <cols>
    <col min="1" max="2" width="17.375" style="274" customWidth="1"/>
    <col min="3" max="3" width="28.625" style="275" customWidth="1"/>
    <col min="4" max="5" width="17.375" style="274" customWidth="1"/>
    <col min="6" max="9" width="17.375" style="276" customWidth="1"/>
    <col min="10" max="10" width="17.375" style="215" customWidth="1"/>
    <col min="11" max="16384" width="8" style="215"/>
  </cols>
  <sheetData>
    <row r="1" s="215" customFormat="1" ht="57" customHeight="1" spans="1:10">
      <c r="A1" s="218" t="s">
        <v>30</v>
      </c>
      <c r="B1" s="277"/>
      <c r="C1" s="278"/>
      <c r="D1" s="277"/>
      <c r="E1" s="277"/>
      <c r="F1" s="279"/>
      <c r="G1" s="279"/>
      <c r="H1" s="279"/>
      <c r="I1" s="279"/>
      <c r="J1" s="219"/>
    </row>
    <row r="2" s="215" customFormat="1" ht="14" customHeight="1" spans="1:10">
      <c r="A2" s="218"/>
      <c r="B2" s="280"/>
      <c r="C2" s="281"/>
      <c r="D2" s="280"/>
      <c r="E2" s="280"/>
      <c r="F2" s="282"/>
      <c r="G2" s="282"/>
      <c r="H2" s="282"/>
      <c r="I2" s="282"/>
      <c r="J2" s="222" t="s">
        <v>281</v>
      </c>
    </row>
    <row r="3" s="215" customFormat="1" ht="33" customHeight="1" spans="1:10">
      <c r="A3" s="225" t="s">
        <v>5</v>
      </c>
      <c r="B3" s="225" t="s">
        <v>282</v>
      </c>
      <c r="C3" s="225" t="s">
        <v>283</v>
      </c>
      <c r="D3" s="225" t="s">
        <v>284</v>
      </c>
      <c r="E3" s="225" t="s">
        <v>285</v>
      </c>
      <c r="F3" s="226" t="s">
        <v>286</v>
      </c>
      <c r="G3" s="226" t="s">
        <v>287</v>
      </c>
      <c r="H3" s="226" t="s">
        <v>288</v>
      </c>
      <c r="I3" s="226" t="s">
        <v>289</v>
      </c>
      <c r="J3" s="225" t="s">
        <v>243</v>
      </c>
    </row>
    <row r="4" s="215" customFormat="1" ht="25" customHeight="1" spans="1:10">
      <c r="A4" s="228" t="s">
        <v>290</v>
      </c>
      <c r="B4" s="228" t="s">
        <v>291</v>
      </c>
      <c r="C4" s="228" t="s">
        <v>286</v>
      </c>
      <c r="D4" s="228" t="s">
        <v>291</v>
      </c>
      <c r="E4" s="228" t="s">
        <v>291</v>
      </c>
      <c r="F4" s="229">
        <f>G4+H4+I4</f>
        <v>3420079300</v>
      </c>
      <c r="G4" s="229">
        <v>1390044800</v>
      </c>
      <c r="H4" s="229">
        <v>20744500</v>
      </c>
      <c r="I4" s="229">
        <v>2009290000</v>
      </c>
      <c r="J4" s="227"/>
    </row>
    <row r="5" s="215" customFormat="1" ht="25" customHeight="1" spans="1:10">
      <c r="A5" s="228" t="s">
        <v>292</v>
      </c>
      <c r="B5" s="228" t="s">
        <v>293</v>
      </c>
      <c r="C5" s="227" t="s">
        <v>294</v>
      </c>
      <c r="D5" s="228" t="s">
        <v>291</v>
      </c>
      <c r="E5" s="228" t="s">
        <v>291</v>
      </c>
      <c r="F5" s="229">
        <f>G5+H5+I5</f>
        <v>1728907807.57</v>
      </c>
      <c r="G5" s="229">
        <v>1364422601.57</v>
      </c>
      <c r="H5" s="229">
        <v>0</v>
      </c>
      <c r="I5" s="229">
        <v>364485206</v>
      </c>
      <c r="J5" s="227"/>
    </row>
    <row r="6" s="215" customFormat="1" ht="25" customHeight="1" spans="1:10">
      <c r="A6" s="228" t="s">
        <v>295</v>
      </c>
      <c r="B6" s="228" t="s">
        <v>296</v>
      </c>
      <c r="C6" s="227" t="s">
        <v>297</v>
      </c>
      <c r="D6" s="228" t="s">
        <v>298</v>
      </c>
      <c r="E6" s="228" t="s">
        <v>299</v>
      </c>
      <c r="F6" s="229">
        <f t="shared" ref="F6:F37" si="0">G6+H6+I6</f>
        <v>344287201.68</v>
      </c>
      <c r="G6" s="229">
        <v>344287201.68</v>
      </c>
      <c r="H6" s="229">
        <v>0</v>
      </c>
      <c r="I6" s="229">
        <v>0</v>
      </c>
      <c r="J6" s="227"/>
    </row>
    <row r="7" s="215" customFormat="1" ht="25" customHeight="1" spans="1:10">
      <c r="A7" s="228" t="s">
        <v>300</v>
      </c>
      <c r="B7" s="228" t="s">
        <v>296</v>
      </c>
      <c r="C7" s="227" t="s">
        <v>297</v>
      </c>
      <c r="D7" s="228" t="s">
        <v>301</v>
      </c>
      <c r="E7" s="228" t="s">
        <v>294</v>
      </c>
      <c r="F7" s="229">
        <f t="shared" si="0"/>
        <v>1037676547.2</v>
      </c>
      <c r="G7" s="229">
        <v>1036434057.6</v>
      </c>
      <c r="H7" s="229">
        <v>0</v>
      </c>
      <c r="I7" s="229">
        <v>1242489.6</v>
      </c>
      <c r="J7" s="227"/>
    </row>
    <row r="8" s="215" customFormat="1" ht="25" customHeight="1" spans="1:10">
      <c r="A8" s="228" t="s">
        <v>302</v>
      </c>
      <c r="B8" s="228" t="s">
        <v>303</v>
      </c>
      <c r="C8" s="227" t="s">
        <v>304</v>
      </c>
      <c r="D8" s="228" t="s">
        <v>298</v>
      </c>
      <c r="E8" s="228" t="s">
        <v>299</v>
      </c>
      <c r="F8" s="229">
        <f t="shared" si="0"/>
        <v>16352015.51</v>
      </c>
      <c r="G8" s="229">
        <v>3492248.07</v>
      </c>
      <c r="H8" s="229">
        <v>0</v>
      </c>
      <c r="I8" s="229">
        <v>12859767.44</v>
      </c>
      <c r="J8" s="227"/>
    </row>
    <row r="9" s="215" customFormat="1" ht="25" customHeight="1" spans="1:10">
      <c r="A9" s="228" t="s">
        <v>305</v>
      </c>
      <c r="B9" s="228" t="s">
        <v>303</v>
      </c>
      <c r="C9" s="227" t="s">
        <v>304</v>
      </c>
      <c r="D9" s="228" t="s">
        <v>301</v>
      </c>
      <c r="E9" s="228" t="s">
        <v>294</v>
      </c>
      <c r="F9" s="229">
        <f t="shared" si="0"/>
        <v>720217.7</v>
      </c>
      <c r="G9" s="229">
        <v>720217.7</v>
      </c>
      <c r="H9" s="229">
        <v>0</v>
      </c>
      <c r="I9" s="229">
        <v>0</v>
      </c>
      <c r="J9" s="227"/>
    </row>
    <row r="10" s="215" customFormat="1" ht="25" customHeight="1" spans="1:10">
      <c r="A10" s="228" t="s">
        <v>306</v>
      </c>
      <c r="B10" s="228" t="s">
        <v>307</v>
      </c>
      <c r="C10" s="227" t="s">
        <v>308</v>
      </c>
      <c r="D10" s="228" t="s">
        <v>298</v>
      </c>
      <c r="E10" s="228" t="s">
        <v>299</v>
      </c>
      <c r="F10" s="229">
        <f t="shared" si="0"/>
        <v>293055.53</v>
      </c>
      <c r="G10" s="229">
        <v>293055.53</v>
      </c>
      <c r="H10" s="229">
        <v>0</v>
      </c>
      <c r="I10" s="229">
        <v>0</v>
      </c>
      <c r="J10" s="227"/>
    </row>
    <row r="11" s="215" customFormat="1" ht="25" customHeight="1" spans="1:10">
      <c r="A11" s="228" t="s">
        <v>309</v>
      </c>
      <c r="B11" s="228" t="s">
        <v>307</v>
      </c>
      <c r="C11" s="227" t="s">
        <v>308</v>
      </c>
      <c r="D11" s="228" t="s">
        <v>301</v>
      </c>
      <c r="E11" s="228" t="s">
        <v>294</v>
      </c>
      <c r="F11" s="229">
        <f t="shared" si="0"/>
        <v>6427.72</v>
      </c>
      <c r="G11" s="229">
        <v>6427.72</v>
      </c>
      <c r="H11" s="229">
        <v>0</v>
      </c>
      <c r="I11" s="229">
        <v>0</v>
      </c>
      <c r="J11" s="227"/>
    </row>
    <row r="12" s="215" customFormat="1" ht="25" customHeight="1" spans="1:10">
      <c r="A12" s="228" t="s">
        <v>310</v>
      </c>
      <c r="B12" s="228" t="s">
        <v>311</v>
      </c>
      <c r="C12" s="227" t="s">
        <v>312</v>
      </c>
      <c r="D12" s="228" t="s">
        <v>301</v>
      </c>
      <c r="E12" s="228" t="s">
        <v>294</v>
      </c>
      <c r="F12" s="229">
        <f t="shared" si="0"/>
        <v>579828.47</v>
      </c>
      <c r="G12" s="229">
        <v>0</v>
      </c>
      <c r="H12" s="229">
        <v>0</v>
      </c>
      <c r="I12" s="229">
        <v>579828.47</v>
      </c>
      <c r="J12" s="227"/>
    </row>
    <row r="13" s="215" customFormat="1" ht="25" customHeight="1" spans="1:10">
      <c r="A13" s="228" t="s">
        <v>313</v>
      </c>
      <c r="B13" s="228" t="s">
        <v>314</v>
      </c>
      <c r="C13" s="227" t="s">
        <v>315</v>
      </c>
      <c r="D13" s="228" t="s">
        <v>298</v>
      </c>
      <c r="E13" s="228" t="s">
        <v>299</v>
      </c>
      <c r="F13" s="229">
        <f t="shared" si="0"/>
        <v>0</v>
      </c>
      <c r="G13" s="229">
        <v>0</v>
      </c>
      <c r="H13" s="229">
        <v>0</v>
      </c>
      <c r="I13" s="229">
        <v>0</v>
      </c>
      <c r="J13" s="227"/>
    </row>
    <row r="14" s="215" customFormat="1" ht="25" customHeight="1" spans="1:10">
      <c r="A14" s="228" t="s">
        <v>316</v>
      </c>
      <c r="B14" s="228" t="s">
        <v>314</v>
      </c>
      <c r="C14" s="227" t="s">
        <v>315</v>
      </c>
      <c r="D14" s="228" t="s">
        <v>317</v>
      </c>
      <c r="E14" s="228" t="s">
        <v>318</v>
      </c>
      <c r="F14" s="229">
        <f t="shared" si="0"/>
        <v>0</v>
      </c>
      <c r="G14" s="229">
        <v>0</v>
      </c>
      <c r="H14" s="229">
        <v>0</v>
      </c>
      <c r="I14" s="229">
        <v>0</v>
      </c>
      <c r="J14" s="227"/>
    </row>
    <row r="15" s="215" customFormat="1" ht="25" customHeight="1" spans="1:10">
      <c r="A15" s="228" t="s">
        <v>319</v>
      </c>
      <c r="B15" s="228" t="s">
        <v>314</v>
      </c>
      <c r="C15" s="227" t="s">
        <v>315</v>
      </c>
      <c r="D15" s="228" t="s">
        <v>301</v>
      </c>
      <c r="E15" s="228" t="s">
        <v>294</v>
      </c>
      <c r="F15" s="229">
        <f t="shared" si="0"/>
        <v>5974989.2</v>
      </c>
      <c r="G15" s="229">
        <v>5974989.2</v>
      </c>
      <c r="H15" s="229">
        <v>0</v>
      </c>
      <c r="I15" s="229">
        <v>0</v>
      </c>
      <c r="J15" s="227"/>
    </row>
    <row r="16" s="215" customFormat="1" ht="25" customHeight="1" spans="1:10">
      <c r="A16" s="228" t="s">
        <v>320</v>
      </c>
      <c r="B16" s="228" t="s">
        <v>321</v>
      </c>
      <c r="C16" s="227" t="s">
        <v>322</v>
      </c>
      <c r="D16" s="228" t="s">
        <v>323</v>
      </c>
      <c r="E16" s="228" t="s">
        <v>324</v>
      </c>
      <c r="F16" s="229">
        <f t="shared" si="0"/>
        <v>50162995.13</v>
      </c>
      <c r="G16" s="229">
        <v>50162995.13</v>
      </c>
      <c r="H16" s="229">
        <v>0</v>
      </c>
      <c r="I16" s="229">
        <v>0</v>
      </c>
      <c r="J16" s="227"/>
    </row>
    <row r="17" s="215" customFormat="1" ht="25" customHeight="1" spans="1:10">
      <c r="A17" s="228" t="s">
        <v>325</v>
      </c>
      <c r="B17" s="228" t="s">
        <v>321</v>
      </c>
      <c r="C17" s="227" t="s">
        <v>322</v>
      </c>
      <c r="D17" s="228" t="s">
        <v>301</v>
      </c>
      <c r="E17" s="228" t="s">
        <v>294</v>
      </c>
      <c r="F17" s="229">
        <f t="shared" si="0"/>
        <v>111626817.35</v>
      </c>
      <c r="G17" s="229">
        <v>111626817.35</v>
      </c>
      <c r="H17" s="229">
        <v>0</v>
      </c>
      <c r="I17" s="229">
        <v>0</v>
      </c>
      <c r="J17" s="227"/>
    </row>
    <row r="18" s="215" customFormat="1" ht="25" customHeight="1" spans="1:10">
      <c r="A18" s="228" t="s">
        <v>326</v>
      </c>
      <c r="B18" s="228" t="s">
        <v>327</v>
      </c>
      <c r="C18" s="227" t="s">
        <v>328</v>
      </c>
      <c r="D18" s="228" t="s">
        <v>323</v>
      </c>
      <c r="E18" s="228" t="s">
        <v>324</v>
      </c>
      <c r="F18" s="229">
        <f t="shared" si="0"/>
        <v>25405334.5</v>
      </c>
      <c r="G18" s="229">
        <v>25405334.5</v>
      </c>
      <c r="H18" s="229">
        <v>0</v>
      </c>
      <c r="I18" s="229">
        <v>0</v>
      </c>
      <c r="J18" s="227"/>
    </row>
    <row r="19" s="215" customFormat="1" ht="25" customHeight="1" spans="1:10">
      <c r="A19" s="228" t="s">
        <v>329</v>
      </c>
      <c r="B19" s="228" t="s">
        <v>327</v>
      </c>
      <c r="C19" s="227" t="s">
        <v>328</v>
      </c>
      <c r="D19" s="228" t="s">
        <v>301</v>
      </c>
      <c r="E19" s="228" t="s">
        <v>294</v>
      </c>
      <c r="F19" s="229">
        <f t="shared" si="0"/>
        <v>61405946.14</v>
      </c>
      <c r="G19" s="229">
        <v>61405946.14</v>
      </c>
      <c r="H19" s="229">
        <v>0</v>
      </c>
      <c r="I19" s="229">
        <v>0</v>
      </c>
      <c r="J19" s="227"/>
    </row>
    <row r="20" s="215" customFormat="1" ht="25" customHeight="1" spans="1:10">
      <c r="A20" s="228" t="s">
        <v>330</v>
      </c>
      <c r="B20" s="228" t="s">
        <v>331</v>
      </c>
      <c r="C20" s="227" t="s">
        <v>332</v>
      </c>
      <c r="D20" s="228" t="s">
        <v>323</v>
      </c>
      <c r="E20" s="228" t="s">
        <v>324</v>
      </c>
      <c r="F20" s="229">
        <f t="shared" si="0"/>
        <v>0</v>
      </c>
      <c r="G20" s="229">
        <v>0</v>
      </c>
      <c r="H20" s="229">
        <v>0</v>
      </c>
      <c r="I20" s="229">
        <v>0</v>
      </c>
      <c r="J20" s="227"/>
    </row>
    <row r="21" s="215" customFormat="1" ht="25" customHeight="1" spans="1:10">
      <c r="A21" s="228" t="s">
        <v>333</v>
      </c>
      <c r="B21" s="228" t="s">
        <v>334</v>
      </c>
      <c r="C21" s="227" t="s">
        <v>335</v>
      </c>
      <c r="D21" s="228" t="s">
        <v>323</v>
      </c>
      <c r="E21" s="228" t="s">
        <v>324</v>
      </c>
      <c r="F21" s="229">
        <f t="shared" si="0"/>
        <v>2570549.99</v>
      </c>
      <c r="G21" s="229">
        <v>499733.98</v>
      </c>
      <c r="H21" s="229">
        <v>0</v>
      </c>
      <c r="I21" s="229">
        <v>2070816.01</v>
      </c>
      <c r="J21" s="227"/>
    </row>
    <row r="22" s="215" customFormat="1" ht="25" customHeight="1" spans="1:10">
      <c r="A22" s="228" t="s">
        <v>336</v>
      </c>
      <c r="B22" s="228" t="s">
        <v>334</v>
      </c>
      <c r="C22" s="227" t="s">
        <v>335</v>
      </c>
      <c r="D22" s="228" t="s">
        <v>301</v>
      </c>
      <c r="E22" s="228" t="s">
        <v>294</v>
      </c>
      <c r="F22" s="229">
        <f t="shared" si="0"/>
        <v>1790109.79</v>
      </c>
      <c r="G22" s="229">
        <v>1375946.6</v>
      </c>
      <c r="H22" s="229">
        <v>0</v>
      </c>
      <c r="I22" s="229">
        <v>414163.19</v>
      </c>
      <c r="J22" s="227"/>
    </row>
    <row r="23" s="215" customFormat="1" ht="25" customHeight="1" spans="1:10">
      <c r="A23" s="228" t="s">
        <v>337</v>
      </c>
      <c r="B23" s="228" t="s">
        <v>338</v>
      </c>
      <c r="C23" s="227" t="s">
        <v>339</v>
      </c>
      <c r="D23" s="228" t="s">
        <v>340</v>
      </c>
      <c r="E23" s="228" t="s">
        <v>341</v>
      </c>
      <c r="F23" s="229">
        <f t="shared" si="0"/>
        <v>216400273.52</v>
      </c>
      <c r="G23" s="236">
        <v>0</v>
      </c>
      <c r="H23" s="236">
        <v>0</v>
      </c>
      <c r="I23" s="236">
        <v>216400273.52</v>
      </c>
      <c r="J23" s="227"/>
    </row>
    <row r="24" s="215" customFormat="1" ht="25" customHeight="1" spans="1:10">
      <c r="A24" s="228" t="s">
        <v>342</v>
      </c>
      <c r="B24" s="228" t="s">
        <v>343</v>
      </c>
      <c r="C24" s="227" t="s">
        <v>344</v>
      </c>
      <c r="D24" s="228" t="s">
        <v>301</v>
      </c>
      <c r="E24" s="237" t="s">
        <v>294</v>
      </c>
      <c r="F24" s="229">
        <f t="shared" si="0"/>
        <v>0</v>
      </c>
      <c r="G24" s="240">
        <v>0</v>
      </c>
      <c r="H24" s="240">
        <v>0</v>
      </c>
      <c r="I24" s="240">
        <v>0</v>
      </c>
      <c r="J24" s="263"/>
    </row>
    <row r="25" s="215" customFormat="1" ht="25" customHeight="1" spans="1:10">
      <c r="A25" s="228" t="s">
        <v>345</v>
      </c>
      <c r="B25" s="228" t="s">
        <v>346</v>
      </c>
      <c r="C25" s="227" t="s">
        <v>347</v>
      </c>
      <c r="D25" s="228" t="s">
        <v>317</v>
      </c>
      <c r="E25" s="228" t="s">
        <v>318</v>
      </c>
      <c r="F25" s="229">
        <f t="shared" si="0"/>
        <v>23370712.16</v>
      </c>
      <c r="G25" s="241">
        <v>2117513.25</v>
      </c>
      <c r="H25" s="241">
        <v>0</v>
      </c>
      <c r="I25" s="241">
        <v>21253198.91</v>
      </c>
      <c r="J25" s="227"/>
    </row>
    <row r="26" s="215" customFormat="1" ht="25" customHeight="1" spans="1:10">
      <c r="A26" s="228" t="s">
        <v>348</v>
      </c>
      <c r="B26" s="228" t="s">
        <v>346</v>
      </c>
      <c r="C26" s="227" t="s">
        <v>347</v>
      </c>
      <c r="D26" s="228" t="s">
        <v>301</v>
      </c>
      <c r="E26" s="228" t="s">
        <v>294</v>
      </c>
      <c r="F26" s="229">
        <f t="shared" si="0"/>
        <v>10570653.99</v>
      </c>
      <c r="G26" s="229">
        <v>10570653.99</v>
      </c>
      <c r="H26" s="229">
        <v>0</v>
      </c>
      <c r="I26" s="229">
        <v>0</v>
      </c>
      <c r="J26" s="227"/>
    </row>
    <row r="27" s="215" customFormat="1" ht="25" customHeight="1" spans="1:10">
      <c r="A27" s="228" t="s">
        <v>349</v>
      </c>
      <c r="B27" s="228" t="s">
        <v>350</v>
      </c>
      <c r="C27" s="227" t="s">
        <v>351</v>
      </c>
      <c r="D27" s="228" t="s">
        <v>291</v>
      </c>
      <c r="E27" s="228" t="s">
        <v>291</v>
      </c>
      <c r="F27" s="229">
        <f t="shared" si="0"/>
        <v>6505383800.44</v>
      </c>
      <c r="G27" s="229">
        <v>16325907.54</v>
      </c>
      <c r="H27" s="229">
        <v>20744500</v>
      </c>
      <c r="I27" s="229">
        <v>6468313392.9</v>
      </c>
      <c r="J27" s="227"/>
    </row>
    <row r="28" s="215" customFormat="1" ht="25" customHeight="1" spans="1:10">
      <c r="A28" s="228" t="s">
        <v>352</v>
      </c>
      <c r="B28" s="228" t="s">
        <v>353</v>
      </c>
      <c r="C28" s="227" t="s">
        <v>354</v>
      </c>
      <c r="D28" s="228" t="s">
        <v>355</v>
      </c>
      <c r="E28" s="228" t="s">
        <v>356</v>
      </c>
      <c r="F28" s="229">
        <f t="shared" si="0"/>
        <v>67650979.32</v>
      </c>
      <c r="G28" s="229">
        <v>0</v>
      </c>
      <c r="H28" s="229">
        <v>4486949.25</v>
      </c>
      <c r="I28" s="229">
        <v>63164030.07</v>
      </c>
      <c r="J28" s="227"/>
    </row>
    <row r="29" s="215" customFormat="1" ht="25" customHeight="1" spans="1:10">
      <c r="A29" s="228" t="s">
        <v>357</v>
      </c>
      <c r="B29" s="228" t="s">
        <v>353</v>
      </c>
      <c r="C29" s="227" t="s">
        <v>354</v>
      </c>
      <c r="D29" s="228" t="s">
        <v>358</v>
      </c>
      <c r="E29" s="228" t="s">
        <v>351</v>
      </c>
      <c r="F29" s="229">
        <f t="shared" si="0"/>
        <v>10615675.81</v>
      </c>
      <c r="G29" s="236">
        <v>0</v>
      </c>
      <c r="H29" s="236">
        <v>1697085.42</v>
      </c>
      <c r="I29" s="236">
        <v>8918590.39</v>
      </c>
      <c r="J29" s="227"/>
    </row>
    <row r="30" s="215" customFormat="1" ht="25" customHeight="1" spans="1:10">
      <c r="A30" s="228" t="s">
        <v>359</v>
      </c>
      <c r="B30" s="228" t="s">
        <v>360</v>
      </c>
      <c r="C30" s="227" t="s">
        <v>361</v>
      </c>
      <c r="D30" s="228" t="s">
        <v>355</v>
      </c>
      <c r="E30" s="237" t="s">
        <v>356</v>
      </c>
      <c r="F30" s="229">
        <f t="shared" si="0"/>
        <v>4508844.34</v>
      </c>
      <c r="G30" s="240">
        <v>0</v>
      </c>
      <c r="H30" s="240">
        <v>924261.84</v>
      </c>
      <c r="I30" s="240">
        <v>3584582.5</v>
      </c>
      <c r="J30" s="263"/>
    </row>
    <row r="31" s="215" customFormat="1" ht="25" customHeight="1" spans="1:10">
      <c r="A31" s="228" t="s">
        <v>362</v>
      </c>
      <c r="B31" s="228" t="s">
        <v>360</v>
      </c>
      <c r="C31" s="227" t="s">
        <v>361</v>
      </c>
      <c r="D31" s="228" t="s">
        <v>358</v>
      </c>
      <c r="E31" s="237" t="s">
        <v>351</v>
      </c>
      <c r="F31" s="229">
        <f t="shared" si="0"/>
        <v>2532452.39</v>
      </c>
      <c r="G31" s="238">
        <v>0</v>
      </c>
      <c r="H31" s="238">
        <v>175863.77</v>
      </c>
      <c r="I31" s="238">
        <v>2356588.62</v>
      </c>
      <c r="J31" s="263"/>
    </row>
    <row r="32" s="215" customFormat="1" ht="25" customHeight="1" spans="1:10">
      <c r="A32" s="228" t="s">
        <v>363</v>
      </c>
      <c r="B32" s="228" t="s">
        <v>364</v>
      </c>
      <c r="C32" s="227" t="s">
        <v>365</v>
      </c>
      <c r="D32" s="228" t="s">
        <v>366</v>
      </c>
      <c r="E32" s="228" t="s">
        <v>367</v>
      </c>
      <c r="F32" s="229">
        <f t="shared" si="0"/>
        <v>991656.19</v>
      </c>
      <c r="G32" s="241">
        <v>0</v>
      </c>
      <c r="H32" s="241">
        <v>39080.84</v>
      </c>
      <c r="I32" s="241">
        <v>952575.35</v>
      </c>
      <c r="J32" s="227"/>
    </row>
    <row r="33" s="215" customFormat="1" ht="25" customHeight="1" spans="1:10">
      <c r="A33" s="228" t="s">
        <v>368</v>
      </c>
      <c r="B33" s="228" t="s">
        <v>364</v>
      </c>
      <c r="C33" s="227" t="s">
        <v>365</v>
      </c>
      <c r="D33" s="228" t="s">
        <v>358</v>
      </c>
      <c r="E33" s="228" t="s">
        <v>351</v>
      </c>
      <c r="F33" s="229">
        <f t="shared" si="0"/>
        <v>753231.28</v>
      </c>
      <c r="G33" s="229">
        <v>0</v>
      </c>
      <c r="H33" s="229">
        <v>5666.72</v>
      </c>
      <c r="I33" s="229">
        <v>747564.56</v>
      </c>
      <c r="J33" s="227"/>
    </row>
    <row r="34" s="215" customFormat="1" ht="25" customHeight="1" spans="1:10">
      <c r="A34" s="228" t="s">
        <v>369</v>
      </c>
      <c r="B34" s="228" t="s">
        <v>370</v>
      </c>
      <c r="C34" s="227" t="s">
        <v>371</v>
      </c>
      <c r="D34" s="228" t="s">
        <v>355</v>
      </c>
      <c r="E34" s="228" t="s">
        <v>356</v>
      </c>
      <c r="F34" s="229">
        <f t="shared" si="0"/>
        <v>191103.61</v>
      </c>
      <c r="G34" s="229">
        <v>0</v>
      </c>
      <c r="H34" s="229">
        <v>10942.63</v>
      </c>
      <c r="I34" s="229">
        <v>180160.98</v>
      </c>
      <c r="J34" s="227"/>
    </row>
    <row r="35" s="215" customFormat="1" ht="25" customHeight="1" spans="1:10">
      <c r="A35" s="228" t="s">
        <v>372</v>
      </c>
      <c r="B35" s="228" t="s">
        <v>370</v>
      </c>
      <c r="C35" s="227" t="s">
        <v>371</v>
      </c>
      <c r="D35" s="228" t="s">
        <v>358</v>
      </c>
      <c r="E35" s="228" t="s">
        <v>351</v>
      </c>
      <c r="F35" s="229">
        <f t="shared" si="0"/>
        <v>209852.29</v>
      </c>
      <c r="G35" s="229">
        <v>0</v>
      </c>
      <c r="H35" s="229">
        <v>2149.45</v>
      </c>
      <c r="I35" s="229">
        <v>207702.84</v>
      </c>
      <c r="J35" s="227"/>
    </row>
    <row r="36" s="215" customFormat="1" ht="25" customHeight="1" spans="1:10">
      <c r="A36" s="228" t="s">
        <v>373</v>
      </c>
      <c r="B36" s="228" t="s">
        <v>374</v>
      </c>
      <c r="C36" s="227" t="s">
        <v>375</v>
      </c>
      <c r="D36" s="228" t="s">
        <v>355</v>
      </c>
      <c r="E36" s="228" t="s">
        <v>356</v>
      </c>
      <c r="F36" s="229">
        <f t="shared" si="0"/>
        <v>1157614.57</v>
      </c>
      <c r="G36" s="229">
        <v>0</v>
      </c>
      <c r="H36" s="229">
        <v>39373.94</v>
      </c>
      <c r="I36" s="229">
        <v>1118240.63</v>
      </c>
      <c r="J36" s="227"/>
    </row>
    <row r="37" s="215" customFormat="1" ht="25" customHeight="1" spans="1:10">
      <c r="A37" s="228" t="s">
        <v>376</v>
      </c>
      <c r="B37" s="228" t="s">
        <v>374</v>
      </c>
      <c r="C37" s="227" t="s">
        <v>375</v>
      </c>
      <c r="D37" s="228" t="s">
        <v>358</v>
      </c>
      <c r="E37" s="228" t="s">
        <v>351</v>
      </c>
      <c r="F37" s="229">
        <f t="shared" si="0"/>
        <v>216092.44</v>
      </c>
      <c r="G37" s="229">
        <v>0</v>
      </c>
      <c r="H37" s="229">
        <v>107374.6</v>
      </c>
      <c r="I37" s="229">
        <v>108717.84</v>
      </c>
      <c r="J37" s="227"/>
    </row>
    <row r="38" s="215" customFormat="1" ht="25" customHeight="1" spans="1:10">
      <c r="A38" s="228" t="s">
        <v>377</v>
      </c>
      <c r="B38" s="228" t="s">
        <v>378</v>
      </c>
      <c r="C38" s="227" t="s">
        <v>379</v>
      </c>
      <c r="D38" s="228" t="s">
        <v>355</v>
      </c>
      <c r="E38" s="228" t="s">
        <v>356</v>
      </c>
      <c r="F38" s="229">
        <f t="shared" ref="F38:F69" si="1">G38+H38+I38</f>
        <v>3659575.57</v>
      </c>
      <c r="G38" s="229">
        <v>0</v>
      </c>
      <c r="H38" s="229">
        <v>1702654.44</v>
      </c>
      <c r="I38" s="229">
        <v>1956921.13</v>
      </c>
      <c r="J38" s="227"/>
    </row>
    <row r="39" s="215" customFormat="1" ht="25" customHeight="1" spans="1:10">
      <c r="A39" s="228" t="s">
        <v>380</v>
      </c>
      <c r="B39" s="228" t="s">
        <v>378</v>
      </c>
      <c r="C39" s="227" t="s">
        <v>379</v>
      </c>
      <c r="D39" s="228" t="s">
        <v>358</v>
      </c>
      <c r="E39" s="228" t="s">
        <v>351</v>
      </c>
      <c r="F39" s="229">
        <f t="shared" si="1"/>
        <v>6218241.4</v>
      </c>
      <c r="G39" s="229">
        <v>0</v>
      </c>
      <c r="H39" s="229">
        <v>220122.82</v>
      </c>
      <c r="I39" s="229">
        <v>5998118.58</v>
      </c>
      <c r="J39" s="227"/>
    </row>
    <row r="40" s="215" customFormat="1" ht="25" customHeight="1" spans="1:10">
      <c r="A40" s="228" t="s">
        <v>381</v>
      </c>
      <c r="B40" s="228" t="s">
        <v>382</v>
      </c>
      <c r="C40" s="227" t="s">
        <v>383</v>
      </c>
      <c r="D40" s="228" t="s">
        <v>355</v>
      </c>
      <c r="E40" s="228" t="s">
        <v>356</v>
      </c>
      <c r="F40" s="229">
        <f t="shared" si="1"/>
        <v>1239350.41</v>
      </c>
      <c r="G40" s="229">
        <v>0</v>
      </c>
      <c r="H40" s="229">
        <v>199800.79</v>
      </c>
      <c r="I40" s="229">
        <v>1039549.62</v>
      </c>
      <c r="J40" s="227"/>
    </row>
    <row r="41" s="215" customFormat="1" ht="25" customHeight="1" spans="1:10">
      <c r="A41" s="228" t="s">
        <v>384</v>
      </c>
      <c r="B41" s="228" t="s">
        <v>382</v>
      </c>
      <c r="C41" s="227" t="s">
        <v>383</v>
      </c>
      <c r="D41" s="228" t="s">
        <v>358</v>
      </c>
      <c r="E41" s="228" t="s">
        <v>351</v>
      </c>
      <c r="F41" s="229">
        <f t="shared" si="1"/>
        <v>313606.02</v>
      </c>
      <c r="G41" s="229">
        <v>0</v>
      </c>
      <c r="H41" s="229">
        <v>28040.5</v>
      </c>
      <c r="I41" s="229">
        <v>285565.52</v>
      </c>
      <c r="J41" s="227"/>
    </row>
    <row r="42" s="215" customFormat="1" ht="25" customHeight="1" spans="1:10">
      <c r="A42" s="228" t="s">
        <v>385</v>
      </c>
      <c r="B42" s="228" t="s">
        <v>386</v>
      </c>
      <c r="C42" s="227" t="s">
        <v>387</v>
      </c>
      <c r="D42" s="228" t="s">
        <v>355</v>
      </c>
      <c r="E42" s="228" t="s">
        <v>356</v>
      </c>
      <c r="F42" s="229">
        <f t="shared" si="1"/>
        <v>630061.41</v>
      </c>
      <c r="G42" s="229">
        <v>0</v>
      </c>
      <c r="H42" s="229">
        <v>112357.41</v>
      </c>
      <c r="I42" s="229">
        <v>517704</v>
      </c>
      <c r="J42" s="227"/>
    </row>
    <row r="43" s="215" customFormat="1" ht="25" customHeight="1" spans="1:10">
      <c r="A43" s="228" t="s">
        <v>388</v>
      </c>
      <c r="B43" s="228" t="s">
        <v>386</v>
      </c>
      <c r="C43" s="227" t="s">
        <v>387</v>
      </c>
      <c r="D43" s="228" t="s">
        <v>358</v>
      </c>
      <c r="E43" s="228" t="s">
        <v>351</v>
      </c>
      <c r="F43" s="229">
        <f t="shared" si="1"/>
        <v>537244.42</v>
      </c>
      <c r="G43" s="229">
        <v>0</v>
      </c>
      <c r="H43" s="229">
        <v>19540.42</v>
      </c>
      <c r="I43" s="229">
        <v>517704</v>
      </c>
      <c r="J43" s="227"/>
    </row>
    <row r="44" s="215" customFormat="1" ht="25" customHeight="1" spans="1:10">
      <c r="A44" s="228" t="s">
        <v>389</v>
      </c>
      <c r="B44" s="228" t="s">
        <v>390</v>
      </c>
      <c r="C44" s="227" t="s">
        <v>391</v>
      </c>
      <c r="D44" s="228" t="s">
        <v>358</v>
      </c>
      <c r="E44" s="228" t="s">
        <v>351</v>
      </c>
      <c r="F44" s="229">
        <f t="shared" si="1"/>
        <v>326659.6</v>
      </c>
      <c r="G44" s="229">
        <v>0</v>
      </c>
      <c r="H44" s="229">
        <v>78161.68</v>
      </c>
      <c r="I44" s="229">
        <v>248497.92</v>
      </c>
      <c r="J44" s="227"/>
    </row>
    <row r="45" s="215" customFormat="1" ht="25" customHeight="1" spans="1:10">
      <c r="A45" s="228" t="s">
        <v>392</v>
      </c>
      <c r="B45" s="228" t="s">
        <v>393</v>
      </c>
      <c r="C45" s="227" t="s">
        <v>394</v>
      </c>
      <c r="D45" s="228" t="s">
        <v>355</v>
      </c>
      <c r="E45" s="228" t="s">
        <v>356</v>
      </c>
      <c r="F45" s="229">
        <f t="shared" si="1"/>
        <v>3205433.46</v>
      </c>
      <c r="G45" s="229">
        <v>0</v>
      </c>
      <c r="H45" s="229">
        <v>370486.35</v>
      </c>
      <c r="I45" s="229">
        <v>2834947.11</v>
      </c>
      <c r="J45" s="227"/>
    </row>
    <row r="46" s="215" customFormat="1" ht="25" customHeight="1" spans="1:10">
      <c r="A46" s="228" t="s">
        <v>395</v>
      </c>
      <c r="B46" s="228" t="s">
        <v>393</v>
      </c>
      <c r="C46" s="227" t="s">
        <v>394</v>
      </c>
      <c r="D46" s="228" t="s">
        <v>358</v>
      </c>
      <c r="E46" s="228" t="s">
        <v>351</v>
      </c>
      <c r="F46" s="229">
        <f t="shared" si="1"/>
        <v>541790.91</v>
      </c>
      <c r="G46" s="229">
        <v>0</v>
      </c>
      <c r="H46" s="229">
        <v>82069.76</v>
      </c>
      <c r="I46" s="229">
        <v>459721.15</v>
      </c>
      <c r="J46" s="227"/>
    </row>
    <row r="47" s="215" customFormat="1" ht="25" customHeight="1" spans="1:10">
      <c r="A47" s="228" t="s">
        <v>396</v>
      </c>
      <c r="B47" s="228" t="s">
        <v>397</v>
      </c>
      <c r="C47" s="227" t="s">
        <v>398</v>
      </c>
      <c r="D47" s="228" t="s">
        <v>399</v>
      </c>
      <c r="E47" s="228" t="s">
        <v>400</v>
      </c>
      <c r="F47" s="229">
        <f t="shared" si="1"/>
        <v>4883251.15</v>
      </c>
      <c r="G47" s="229">
        <v>0</v>
      </c>
      <c r="H47" s="229">
        <v>575953.86</v>
      </c>
      <c r="I47" s="229">
        <v>4307297.29</v>
      </c>
      <c r="J47" s="227"/>
    </row>
    <row r="48" s="215" customFormat="1" ht="25" customHeight="1" spans="1:10">
      <c r="A48" s="228" t="s">
        <v>401</v>
      </c>
      <c r="B48" s="228" t="s">
        <v>397</v>
      </c>
      <c r="C48" s="227" t="s">
        <v>398</v>
      </c>
      <c r="D48" s="228" t="s">
        <v>358</v>
      </c>
      <c r="E48" s="228" t="s">
        <v>351</v>
      </c>
      <c r="F48" s="229">
        <f t="shared" si="1"/>
        <v>21267516.02</v>
      </c>
      <c r="G48" s="229">
        <v>0</v>
      </c>
      <c r="H48" s="229">
        <v>91351.46</v>
      </c>
      <c r="I48" s="229">
        <v>21176164.56</v>
      </c>
      <c r="J48" s="227"/>
    </row>
    <row r="49" s="215" customFormat="1" ht="25" customHeight="1" spans="1:10">
      <c r="A49" s="228" t="s">
        <v>402</v>
      </c>
      <c r="B49" s="228" t="s">
        <v>403</v>
      </c>
      <c r="C49" s="227" t="s">
        <v>404</v>
      </c>
      <c r="D49" s="228" t="s">
        <v>355</v>
      </c>
      <c r="E49" s="228" t="s">
        <v>356</v>
      </c>
      <c r="F49" s="229">
        <f t="shared" si="1"/>
        <v>1590869.51</v>
      </c>
      <c r="G49" s="229">
        <v>0</v>
      </c>
      <c r="H49" s="229">
        <v>234485.03</v>
      </c>
      <c r="I49" s="229">
        <v>1356384.48</v>
      </c>
      <c r="J49" s="227"/>
    </row>
    <row r="50" s="215" customFormat="1" ht="25" customHeight="1" spans="1:10">
      <c r="A50" s="228" t="s">
        <v>405</v>
      </c>
      <c r="B50" s="228" t="s">
        <v>403</v>
      </c>
      <c r="C50" s="227" t="s">
        <v>404</v>
      </c>
      <c r="D50" s="228" t="s">
        <v>358</v>
      </c>
      <c r="E50" s="228" t="s">
        <v>351</v>
      </c>
      <c r="F50" s="229">
        <f t="shared" si="1"/>
        <v>1156535.18</v>
      </c>
      <c r="G50" s="229">
        <v>0</v>
      </c>
      <c r="H50" s="229">
        <v>17586.38</v>
      </c>
      <c r="I50" s="229">
        <v>1138948.8</v>
      </c>
      <c r="J50" s="227"/>
    </row>
    <row r="51" s="215" customFormat="1" ht="25" customHeight="1" spans="1:10">
      <c r="A51" s="228" t="s">
        <v>406</v>
      </c>
      <c r="B51" s="228" t="s">
        <v>407</v>
      </c>
      <c r="C51" s="227" t="s">
        <v>408</v>
      </c>
      <c r="D51" s="228" t="s">
        <v>409</v>
      </c>
      <c r="E51" s="228" t="s">
        <v>410</v>
      </c>
      <c r="F51" s="229">
        <f t="shared" si="1"/>
        <v>1767819.06</v>
      </c>
      <c r="G51" s="229">
        <v>0</v>
      </c>
      <c r="H51" s="229">
        <v>28333.61</v>
      </c>
      <c r="I51" s="229">
        <v>1739485.45</v>
      </c>
      <c r="J51" s="227"/>
    </row>
    <row r="52" s="215" customFormat="1" ht="25" customHeight="1" spans="1:10">
      <c r="A52" s="228" t="s">
        <v>411</v>
      </c>
      <c r="B52" s="228" t="s">
        <v>407</v>
      </c>
      <c r="C52" s="227" t="s">
        <v>408</v>
      </c>
      <c r="D52" s="228" t="s">
        <v>358</v>
      </c>
      <c r="E52" s="228" t="s">
        <v>351</v>
      </c>
      <c r="F52" s="229">
        <f t="shared" si="1"/>
        <v>0</v>
      </c>
      <c r="G52" s="229">
        <v>0</v>
      </c>
      <c r="H52" s="229">
        <f>I52+J52+K52</f>
        <v>0</v>
      </c>
      <c r="I52" s="229">
        <v>0</v>
      </c>
      <c r="J52" s="227"/>
    </row>
    <row r="53" s="215" customFormat="1" ht="25" customHeight="1" spans="1:10">
      <c r="A53" s="228" t="s">
        <v>412</v>
      </c>
      <c r="B53" s="228" t="s">
        <v>413</v>
      </c>
      <c r="C53" s="227" t="s">
        <v>414</v>
      </c>
      <c r="D53" s="228" t="s">
        <v>415</v>
      </c>
      <c r="E53" s="228" t="s">
        <v>416</v>
      </c>
      <c r="F53" s="229">
        <f t="shared" si="1"/>
        <v>1874678.03</v>
      </c>
      <c r="G53" s="229">
        <v>0</v>
      </c>
      <c r="H53" s="229">
        <v>10942.63</v>
      </c>
      <c r="I53" s="229">
        <v>1863735.4</v>
      </c>
      <c r="J53" s="227"/>
    </row>
    <row r="54" s="215" customFormat="1" ht="25" customHeight="1" spans="1:10">
      <c r="A54" s="228" t="s">
        <v>417</v>
      </c>
      <c r="B54" s="228" t="s">
        <v>413</v>
      </c>
      <c r="C54" s="227" t="s">
        <v>414</v>
      </c>
      <c r="D54" s="228" t="s">
        <v>358</v>
      </c>
      <c r="E54" s="228" t="s">
        <v>351</v>
      </c>
      <c r="F54" s="229">
        <f t="shared" si="1"/>
        <v>299684.44</v>
      </c>
      <c r="G54" s="229">
        <v>0</v>
      </c>
      <c r="H54" s="229">
        <v>9770.21</v>
      </c>
      <c r="I54" s="229">
        <v>289914.23</v>
      </c>
      <c r="J54" s="227"/>
    </row>
    <row r="55" s="215" customFormat="1" ht="25" customHeight="1" spans="1:10">
      <c r="A55" s="228" t="s">
        <v>418</v>
      </c>
      <c r="B55" s="228" t="s">
        <v>419</v>
      </c>
      <c r="C55" s="227" t="s">
        <v>420</v>
      </c>
      <c r="D55" s="228" t="s">
        <v>421</v>
      </c>
      <c r="E55" s="228" t="s">
        <v>422</v>
      </c>
      <c r="F55" s="229">
        <f t="shared" si="1"/>
        <v>35973.91</v>
      </c>
      <c r="G55" s="229">
        <v>0</v>
      </c>
      <c r="H55" s="229">
        <v>35973.91</v>
      </c>
      <c r="I55" s="229">
        <v>0</v>
      </c>
      <c r="J55" s="227"/>
    </row>
    <row r="56" s="215" customFormat="1" ht="25" customHeight="1" spans="1:10">
      <c r="A56" s="228" t="s">
        <v>423</v>
      </c>
      <c r="B56" s="228" t="s">
        <v>419</v>
      </c>
      <c r="C56" s="227" t="s">
        <v>420</v>
      </c>
      <c r="D56" s="228" t="s">
        <v>358</v>
      </c>
      <c r="E56" s="228" t="s">
        <v>351</v>
      </c>
      <c r="F56" s="229">
        <f t="shared" si="1"/>
        <v>0</v>
      </c>
      <c r="G56" s="229">
        <v>0</v>
      </c>
      <c r="H56" s="229">
        <f>I56+J56+K56</f>
        <v>0</v>
      </c>
      <c r="I56" s="229">
        <v>0</v>
      </c>
      <c r="J56" s="227"/>
    </row>
    <row r="57" s="215" customFormat="1" ht="25" customHeight="1" spans="1:10">
      <c r="A57" s="228" t="s">
        <v>424</v>
      </c>
      <c r="B57" s="228" t="s">
        <v>425</v>
      </c>
      <c r="C57" s="227" t="s">
        <v>426</v>
      </c>
      <c r="D57" s="228" t="s">
        <v>427</v>
      </c>
      <c r="E57" s="228" t="s">
        <v>428</v>
      </c>
      <c r="F57" s="229">
        <f t="shared" si="1"/>
        <v>270726.14</v>
      </c>
      <c r="G57" s="229">
        <v>0</v>
      </c>
      <c r="H57" s="229">
        <v>69857</v>
      </c>
      <c r="I57" s="229">
        <v>200869.14</v>
      </c>
      <c r="J57" s="227"/>
    </row>
    <row r="58" s="215" customFormat="1" ht="25" customHeight="1" spans="1:10">
      <c r="A58" s="228" t="s">
        <v>429</v>
      </c>
      <c r="B58" s="228" t="s">
        <v>425</v>
      </c>
      <c r="C58" s="227" t="s">
        <v>426</v>
      </c>
      <c r="D58" s="228" t="s">
        <v>358</v>
      </c>
      <c r="E58" s="228" t="s">
        <v>351</v>
      </c>
      <c r="F58" s="229">
        <f t="shared" si="1"/>
        <v>445225.43</v>
      </c>
      <c r="G58" s="229">
        <v>0</v>
      </c>
      <c r="H58" s="229">
        <v>0</v>
      </c>
      <c r="I58" s="229">
        <v>445225.43</v>
      </c>
      <c r="J58" s="227"/>
    </row>
    <row r="59" s="215" customFormat="1" ht="25" customHeight="1" spans="1:10">
      <c r="A59" s="228" t="s">
        <v>430</v>
      </c>
      <c r="B59" s="228" t="s">
        <v>431</v>
      </c>
      <c r="C59" s="227" t="s">
        <v>432</v>
      </c>
      <c r="D59" s="228" t="s">
        <v>427</v>
      </c>
      <c r="E59" s="228" t="s">
        <v>428</v>
      </c>
      <c r="F59" s="229">
        <f t="shared" si="1"/>
        <v>4420677.82</v>
      </c>
      <c r="G59" s="229">
        <v>0</v>
      </c>
      <c r="H59" s="229">
        <v>1543693.13</v>
      </c>
      <c r="I59" s="229">
        <v>2876984.69</v>
      </c>
      <c r="J59" s="227"/>
    </row>
    <row r="60" s="215" customFormat="1" ht="25" customHeight="1" spans="1:10">
      <c r="A60" s="228" t="s">
        <v>433</v>
      </c>
      <c r="B60" s="228" t="s">
        <v>431</v>
      </c>
      <c r="C60" s="227" t="s">
        <v>432</v>
      </c>
      <c r="D60" s="228" t="s">
        <v>358</v>
      </c>
      <c r="E60" s="228" t="s">
        <v>351</v>
      </c>
      <c r="F60" s="229">
        <f t="shared" si="1"/>
        <v>103540.78</v>
      </c>
      <c r="G60" s="229">
        <v>0</v>
      </c>
      <c r="H60" s="229">
        <v>0</v>
      </c>
      <c r="I60" s="229">
        <v>103540.78</v>
      </c>
      <c r="J60" s="227"/>
    </row>
    <row r="61" s="215" customFormat="1" ht="25" customHeight="1" spans="1:10">
      <c r="A61" s="228" t="s">
        <v>434</v>
      </c>
      <c r="B61" s="228" t="s">
        <v>435</v>
      </c>
      <c r="C61" s="227" t="s">
        <v>436</v>
      </c>
      <c r="D61" s="228" t="s">
        <v>427</v>
      </c>
      <c r="E61" s="228" t="s">
        <v>428</v>
      </c>
      <c r="F61" s="229">
        <f t="shared" si="1"/>
        <v>622891.34</v>
      </c>
      <c r="G61" s="229">
        <v>0</v>
      </c>
      <c r="H61" s="229">
        <v>24425.52</v>
      </c>
      <c r="I61" s="229">
        <v>598465.82</v>
      </c>
      <c r="J61" s="227"/>
    </row>
    <row r="62" s="215" customFormat="1" ht="25" customHeight="1" spans="1:10">
      <c r="A62" s="228" t="s">
        <v>437</v>
      </c>
      <c r="B62" s="228" t="s">
        <v>438</v>
      </c>
      <c r="C62" s="227" t="s">
        <v>439</v>
      </c>
      <c r="D62" s="228" t="s">
        <v>366</v>
      </c>
      <c r="E62" s="228" t="s">
        <v>367</v>
      </c>
      <c r="F62" s="229">
        <f t="shared" si="1"/>
        <v>547352.22</v>
      </c>
      <c r="G62" s="229">
        <v>0</v>
      </c>
      <c r="H62" s="229">
        <v>226375.76</v>
      </c>
      <c r="I62" s="229">
        <v>320976.46</v>
      </c>
      <c r="J62" s="227"/>
    </row>
    <row r="63" s="215" customFormat="1" ht="25" customHeight="1" spans="1:10">
      <c r="A63" s="228" t="s">
        <v>440</v>
      </c>
      <c r="B63" s="228" t="s">
        <v>438</v>
      </c>
      <c r="C63" s="227" t="s">
        <v>439</v>
      </c>
      <c r="D63" s="228" t="s">
        <v>358</v>
      </c>
      <c r="E63" s="228" t="s">
        <v>351</v>
      </c>
      <c r="F63" s="229">
        <f t="shared" si="1"/>
        <v>2033541.31</v>
      </c>
      <c r="G63" s="229">
        <v>0</v>
      </c>
      <c r="H63" s="229">
        <v>0</v>
      </c>
      <c r="I63" s="229">
        <v>2033541.31</v>
      </c>
      <c r="J63" s="227"/>
    </row>
    <row r="64" s="215" customFormat="1" ht="25" customHeight="1" spans="1:10">
      <c r="A64" s="228" t="s">
        <v>441</v>
      </c>
      <c r="B64" s="228" t="s">
        <v>442</v>
      </c>
      <c r="C64" s="227" t="s">
        <v>443</v>
      </c>
      <c r="D64" s="228" t="s">
        <v>366</v>
      </c>
      <c r="E64" s="228" t="s">
        <v>367</v>
      </c>
      <c r="F64" s="229">
        <f t="shared" si="1"/>
        <v>116683401.23</v>
      </c>
      <c r="G64" s="229">
        <v>0</v>
      </c>
      <c r="H64" s="229">
        <v>97702.1</v>
      </c>
      <c r="I64" s="229">
        <v>116585699.13</v>
      </c>
      <c r="J64" s="227"/>
    </row>
    <row r="65" s="215" customFormat="1" ht="25" customHeight="1" spans="1:10">
      <c r="A65" s="228" t="s">
        <v>444</v>
      </c>
      <c r="B65" s="228" t="s">
        <v>442</v>
      </c>
      <c r="C65" s="227" t="s">
        <v>443</v>
      </c>
      <c r="D65" s="228" t="s">
        <v>358</v>
      </c>
      <c r="E65" s="228" t="s">
        <v>351</v>
      </c>
      <c r="F65" s="229">
        <f t="shared" si="1"/>
        <v>5936795.95</v>
      </c>
      <c r="G65" s="229">
        <v>0</v>
      </c>
      <c r="H65" s="229">
        <v>3908.08</v>
      </c>
      <c r="I65" s="229">
        <v>5932887.87</v>
      </c>
      <c r="J65" s="227"/>
    </row>
    <row r="66" s="215" customFormat="1" ht="25" customHeight="1" spans="1:10">
      <c r="A66" s="228" t="s">
        <v>445</v>
      </c>
      <c r="B66" s="228" t="s">
        <v>446</v>
      </c>
      <c r="C66" s="227" t="s">
        <v>447</v>
      </c>
      <c r="D66" s="228" t="s">
        <v>355</v>
      </c>
      <c r="E66" s="228" t="s">
        <v>356</v>
      </c>
      <c r="F66" s="229">
        <f t="shared" si="1"/>
        <v>962189.99</v>
      </c>
      <c r="G66" s="229">
        <v>0</v>
      </c>
      <c r="H66" s="229">
        <v>185633.98</v>
      </c>
      <c r="I66" s="229">
        <v>776556.01</v>
      </c>
      <c r="J66" s="227"/>
    </row>
    <row r="67" s="215" customFormat="1" ht="25" customHeight="1" spans="1:10">
      <c r="A67" s="228" t="s">
        <v>448</v>
      </c>
      <c r="B67" s="228" t="s">
        <v>446</v>
      </c>
      <c r="C67" s="227" t="s">
        <v>447</v>
      </c>
      <c r="D67" s="228" t="s">
        <v>358</v>
      </c>
      <c r="E67" s="228" t="s">
        <v>351</v>
      </c>
      <c r="F67" s="229">
        <f t="shared" si="1"/>
        <v>85382.25</v>
      </c>
      <c r="G67" s="229">
        <v>0</v>
      </c>
      <c r="H67" s="229">
        <v>43965.94</v>
      </c>
      <c r="I67" s="229">
        <v>41416.31</v>
      </c>
      <c r="J67" s="227"/>
    </row>
    <row r="68" s="215" customFormat="1" ht="25" customHeight="1" spans="1:10">
      <c r="A68" s="228" t="s">
        <v>449</v>
      </c>
      <c r="B68" s="228" t="s">
        <v>450</v>
      </c>
      <c r="C68" s="227" t="s">
        <v>451</v>
      </c>
      <c r="D68" s="228" t="s">
        <v>355</v>
      </c>
      <c r="E68" s="228" t="s">
        <v>356</v>
      </c>
      <c r="F68" s="229">
        <f t="shared" si="1"/>
        <v>0</v>
      </c>
      <c r="G68" s="229">
        <v>0</v>
      </c>
      <c r="H68" s="229">
        <f>I68+J68+K68</f>
        <v>0</v>
      </c>
      <c r="I68" s="229">
        <v>0</v>
      </c>
      <c r="J68" s="227"/>
    </row>
    <row r="69" s="215" customFormat="1" ht="25" customHeight="1" spans="1:10">
      <c r="A69" s="228" t="s">
        <v>452</v>
      </c>
      <c r="B69" s="228" t="s">
        <v>450</v>
      </c>
      <c r="C69" s="227" t="s">
        <v>451</v>
      </c>
      <c r="D69" s="228" t="s">
        <v>358</v>
      </c>
      <c r="E69" s="228" t="s">
        <v>351</v>
      </c>
      <c r="F69" s="229">
        <f t="shared" si="1"/>
        <v>0</v>
      </c>
      <c r="G69" s="229">
        <v>0</v>
      </c>
      <c r="H69" s="229">
        <f>I69+J69+K69</f>
        <v>0</v>
      </c>
      <c r="I69" s="229">
        <v>0</v>
      </c>
      <c r="J69" s="227"/>
    </row>
    <row r="70" s="215" customFormat="1" ht="25" customHeight="1" spans="1:10">
      <c r="A70" s="228" t="s">
        <v>453</v>
      </c>
      <c r="B70" s="228" t="s">
        <v>454</v>
      </c>
      <c r="C70" s="227" t="s">
        <v>455</v>
      </c>
      <c r="D70" s="228" t="s">
        <v>456</v>
      </c>
      <c r="E70" s="228" t="s">
        <v>457</v>
      </c>
      <c r="F70" s="229">
        <f t="shared" ref="F70:F101" si="2">G70+H70+I70</f>
        <v>3860282.11</v>
      </c>
      <c r="G70" s="229">
        <v>0</v>
      </c>
      <c r="H70" s="229">
        <v>2452127.23</v>
      </c>
      <c r="I70" s="229">
        <v>1408154.88</v>
      </c>
      <c r="J70" s="227"/>
    </row>
    <row r="71" s="215" customFormat="1" ht="25" customHeight="1" spans="1:10">
      <c r="A71" s="228" t="s">
        <v>458</v>
      </c>
      <c r="B71" s="228" t="s">
        <v>454</v>
      </c>
      <c r="C71" s="227" t="s">
        <v>455</v>
      </c>
      <c r="D71" s="228" t="s">
        <v>358</v>
      </c>
      <c r="E71" s="228" t="s">
        <v>351</v>
      </c>
      <c r="F71" s="229">
        <f t="shared" si="2"/>
        <v>2433898.07</v>
      </c>
      <c r="G71" s="229">
        <v>0</v>
      </c>
      <c r="H71" s="229">
        <v>456268.79</v>
      </c>
      <c r="I71" s="229">
        <v>1977629.28</v>
      </c>
      <c r="J71" s="227"/>
    </row>
    <row r="72" s="215" customFormat="1" ht="25" customHeight="1" spans="1:10">
      <c r="A72" s="228" t="s">
        <v>459</v>
      </c>
      <c r="B72" s="228" t="s">
        <v>460</v>
      </c>
      <c r="C72" s="227" t="s">
        <v>461</v>
      </c>
      <c r="D72" s="228" t="s">
        <v>355</v>
      </c>
      <c r="E72" s="228" t="s">
        <v>356</v>
      </c>
      <c r="F72" s="229">
        <f t="shared" si="2"/>
        <v>18520282.89</v>
      </c>
      <c r="G72" s="229">
        <v>15434364.95</v>
      </c>
      <c r="H72" s="229">
        <v>1056518.26</v>
      </c>
      <c r="I72" s="229">
        <v>2029399.68</v>
      </c>
      <c r="J72" s="227"/>
    </row>
    <row r="73" s="215" customFormat="1" ht="25" customHeight="1" spans="1:10">
      <c r="A73" s="228" t="s">
        <v>462</v>
      </c>
      <c r="B73" s="228" t="s">
        <v>460</v>
      </c>
      <c r="C73" s="227" t="s">
        <v>461</v>
      </c>
      <c r="D73" s="228" t="s">
        <v>358</v>
      </c>
      <c r="E73" s="228" t="s">
        <v>351</v>
      </c>
      <c r="F73" s="229">
        <f t="shared" si="2"/>
        <v>1792012.95</v>
      </c>
      <c r="G73" s="229">
        <v>891542.58</v>
      </c>
      <c r="H73" s="229">
        <v>248163.33</v>
      </c>
      <c r="I73" s="229">
        <v>652307.04</v>
      </c>
      <c r="J73" s="227"/>
    </row>
    <row r="74" s="215" customFormat="1" ht="25" customHeight="1" spans="1:10">
      <c r="A74" s="228" t="s">
        <v>463</v>
      </c>
      <c r="B74" s="228" t="s">
        <v>464</v>
      </c>
      <c r="C74" s="227" t="s">
        <v>465</v>
      </c>
      <c r="D74" s="228" t="s">
        <v>355</v>
      </c>
      <c r="E74" s="228" t="s">
        <v>356</v>
      </c>
      <c r="F74" s="229">
        <f t="shared" si="2"/>
        <v>365622501.58</v>
      </c>
      <c r="G74" s="229">
        <v>0</v>
      </c>
      <c r="H74" s="229">
        <v>3436573.55</v>
      </c>
      <c r="I74" s="229">
        <v>362185928.03</v>
      </c>
      <c r="J74" s="227"/>
    </row>
    <row r="75" s="215" customFormat="1" ht="25" customHeight="1" spans="1:10">
      <c r="A75" s="228" t="s">
        <v>466</v>
      </c>
      <c r="B75" s="228" t="s">
        <v>464</v>
      </c>
      <c r="C75" s="227" t="s">
        <v>465</v>
      </c>
      <c r="D75" s="228" t="s">
        <v>467</v>
      </c>
      <c r="E75" s="228" t="s">
        <v>468</v>
      </c>
      <c r="F75" s="229">
        <f t="shared" si="2"/>
        <v>21781940.64</v>
      </c>
      <c r="G75" s="229">
        <v>0</v>
      </c>
      <c r="H75" s="229">
        <v>189542.07</v>
      </c>
      <c r="I75" s="229">
        <v>21592398.57</v>
      </c>
      <c r="J75" s="227"/>
    </row>
    <row r="76" s="215" customFormat="1" ht="25" customHeight="1" spans="1:10">
      <c r="A76" s="228" t="s">
        <v>469</v>
      </c>
      <c r="B76" s="228" t="s">
        <v>464</v>
      </c>
      <c r="C76" s="227" t="s">
        <v>465</v>
      </c>
      <c r="D76" s="228" t="s">
        <v>358</v>
      </c>
      <c r="E76" s="228" t="s">
        <v>351</v>
      </c>
      <c r="F76" s="229">
        <f t="shared" si="2"/>
        <v>0</v>
      </c>
      <c r="G76" s="229">
        <v>0</v>
      </c>
      <c r="H76" s="229">
        <v>0</v>
      </c>
      <c r="I76" s="229">
        <v>0</v>
      </c>
      <c r="J76" s="227"/>
    </row>
    <row r="77" s="215" customFormat="1" ht="25" customHeight="1" spans="1:10">
      <c r="A77" s="228" t="s">
        <v>470</v>
      </c>
      <c r="B77" s="228" t="s">
        <v>471</v>
      </c>
      <c r="C77" s="227" t="s">
        <v>472</v>
      </c>
      <c r="D77" s="228" t="s">
        <v>291</v>
      </c>
      <c r="E77" s="228" t="s">
        <v>291</v>
      </c>
      <c r="F77" s="229">
        <f t="shared" si="2"/>
        <v>36461255.64</v>
      </c>
      <c r="G77" s="229">
        <v>9296290.86</v>
      </c>
      <c r="H77" s="229">
        <v>0</v>
      </c>
      <c r="I77" s="229">
        <v>27164964.78</v>
      </c>
      <c r="J77" s="227"/>
    </row>
    <row r="78" s="215" customFormat="1" ht="25" customHeight="1" spans="1:10">
      <c r="A78" s="228" t="s">
        <v>473</v>
      </c>
      <c r="B78" s="228" t="s">
        <v>474</v>
      </c>
      <c r="C78" s="227" t="s">
        <v>475</v>
      </c>
      <c r="D78" s="228" t="s">
        <v>476</v>
      </c>
      <c r="E78" s="228" t="s">
        <v>477</v>
      </c>
      <c r="F78" s="229">
        <f t="shared" si="2"/>
        <v>2115552.51</v>
      </c>
      <c r="G78" s="229">
        <v>2115552.51</v>
      </c>
      <c r="H78" s="229">
        <v>0</v>
      </c>
      <c r="I78" s="229">
        <v>0</v>
      </c>
      <c r="J78" s="227"/>
    </row>
    <row r="79" s="215" customFormat="1" ht="25" customHeight="1" spans="1:10">
      <c r="A79" s="228" t="s">
        <v>478</v>
      </c>
      <c r="B79" s="228" t="s">
        <v>479</v>
      </c>
      <c r="C79" s="227" t="s">
        <v>480</v>
      </c>
      <c r="D79" s="228" t="s">
        <v>476</v>
      </c>
      <c r="E79" s="228" t="s">
        <v>477</v>
      </c>
      <c r="F79" s="229">
        <f t="shared" si="2"/>
        <v>0</v>
      </c>
      <c r="G79" s="229">
        <v>0</v>
      </c>
      <c r="H79" s="229">
        <v>0</v>
      </c>
      <c r="I79" s="229">
        <v>0</v>
      </c>
      <c r="J79" s="227"/>
    </row>
    <row r="80" s="215" customFormat="1" ht="25" customHeight="1" spans="1:10">
      <c r="A80" s="228" t="s">
        <v>481</v>
      </c>
      <c r="B80" s="228" t="s">
        <v>482</v>
      </c>
      <c r="C80" s="227" t="s">
        <v>483</v>
      </c>
      <c r="D80" s="228" t="s">
        <v>484</v>
      </c>
      <c r="E80" s="228" t="s">
        <v>485</v>
      </c>
      <c r="F80" s="229">
        <f t="shared" si="2"/>
        <v>0</v>
      </c>
      <c r="G80" s="229">
        <v>0</v>
      </c>
      <c r="H80" s="229">
        <v>0</v>
      </c>
      <c r="I80" s="229">
        <v>0</v>
      </c>
      <c r="J80" s="227"/>
    </row>
    <row r="81" s="215" customFormat="1" ht="25" customHeight="1" spans="1:10">
      <c r="A81" s="228" t="s">
        <v>486</v>
      </c>
      <c r="B81" s="228" t="s">
        <v>487</v>
      </c>
      <c r="C81" s="227" t="s">
        <v>488</v>
      </c>
      <c r="D81" s="228" t="s">
        <v>484</v>
      </c>
      <c r="E81" s="228" t="s">
        <v>485</v>
      </c>
      <c r="F81" s="229">
        <f t="shared" si="2"/>
        <v>89556411.97</v>
      </c>
      <c r="G81" s="229">
        <v>7075810.11</v>
      </c>
      <c r="H81" s="229">
        <v>0</v>
      </c>
      <c r="I81" s="229">
        <v>82480601.86</v>
      </c>
      <c r="J81" s="227"/>
    </row>
    <row r="82" s="215" customFormat="1" ht="25" customHeight="1" spans="1:10">
      <c r="A82" s="228" t="s">
        <v>489</v>
      </c>
      <c r="B82" s="228" t="s">
        <v>487</v>
      </c>
      <c r="C82" s="227" t="s">
        <v>488</v>
      </c>
      <c r="D82" s="228" t="s">
        <v>476</v>
      </c>
      <c r="E82" s="228" t="s">
        <v>477</v>
      </c>
      <c r="F82" s="229">
        <f t="shared" si="2"/>
        <v>0</v>
      </c>
      <c r="G82" s="229">
        <v>0</v>
      </c>
      <c r="H82" s="229">
        <v>0</v>
      </c>
      <c r="I82" s="229">
        <v>0</v>
      </c>
      <c r="J82" s="227"/>
    </row>
    <row r="83" s="215" customFormat="1" ht="25" customHeight="1" spans="1:10">
      <c r="A83" s="228" t="s">
        <v>490</v>
      </c>
      <c r="B83" s="228" t="s">
        <v>491</v>
      </c>
      <c r="C83" s="227" t="s">
        <v>492</v>
      </c>
      <c r="D83" s="228" t="s">
        <v>484</v>
      </c>
      <c r="E83" s="228" t="s">
        <v>485</v>
      </c>
      <c r="F83" s="229">
        <f t="shared" si="2"/>
        <v>23917924.95</v>
      </c>
      <c r="G83" s="229">
        <v>0</v>
      </c>
      <c r="H83" s="229">
        <v>0</v>
      </c>
      <c r="I83" s="229">
        <v>23917924.95</v>
      </c>
      <c r="J83" s="227"/>
    </row>
    <row r="84" s="215" customFormat="1" ht="25" customHeight="1" spans="1:10">
      <c r="A84" s="228" t="s">
        <v>493</v>
      </c>
      <c r="B84" s="228" t="s">
        <v>494</v>
      </c>
      <c r="C84" s="227" t="s">
        <v>495</v>
      </c>
      <c r="D84" s="228" t="s">
        <v>484</v>
      </c>
      <c r="E84" s="228" t="s">
        <v>485</v>
      </c>
      <c r="F84" s="229">
        <f t="shared" si="2"/>
        <v>4680044.18</v>
      </c>
      <c r="G84" s="229">
        <v>0</v>
      </c>
      <c r="H84" s="229">
        <v>0</v>
      </c>
      <c r="I84" s="229">
        <v>4680044.18</v>
      </c>
      <c r="J84" s="227"/>
    </row>
    <row r="85" s="215" customFormat="1" ht="25" customHeight="1" spans="1:10">
      <c r="A85" s="228" t="s">
        <v>496</v>
      </c>
      <c r="B85" s="228" t="s">
        <v>497</v>
      </c>
      <c r="C85" s="227" t="s">
        <v>498</v>
      </c>
      <c r="D85" s="228" t="s">
        <v>484</v>
      </c>
      <c r="E85" s="228" t="s">
        <v>485</v>
      </c>
      <c r="F85" s="229">
        <f t="shared" si="2"/>
        <v>0</v>
      </c>
      <c r="G85" s="229">
        <v>0</v>
      </c>
      <c r="H85" s="229">
        <v>0</v>
      </c>
      <c r="I85" s="229">
        <v>0</v>
      </c>
      <c r="J85" s="227"/>
    </row>
    <row r="86" s="215" customFormat="1" ht="25" customHeight="1" spans="1:10">
      <c r="A86" s="228" t="s">
        <v>499</v>
      </c>
      <c r="B86" s="228" t="s">
        <v>500</v>
      </c>
      <c r="C86" s="227" t="s">
        <v>501</v>
      </c>
      <c r="D86" s="228" t="s">
        <v>502</v>
      </c>
      <c r="E86" s="228" t="s">
        <v>503</v>
      </c>
      <c r="F86" s="229">
        <f t="shared" si="2"/>
        <v>0</v>
      </c>
      <c r="G86" s="229">
        <v>0</v>
      </c>
      <c r="H86" s="229">
        <v>0</v>
      </c>
      <c r="I86" s="229">
        <f>J86+K86+L86</f>
        <v>0</v>
      </c>
      <c r="J86" s="227"/>
    </row>
    <row r="87" s="215" customFormat="1" ht="25" customHeight="1" spans="1:10">
      <c r="A87" s="228" t="s">
        <v>504</v>
      </c>
      <c r="B87" s="228" t="s">
        <v>505</v>
      </c>
      <c r="C87" s="227" t="s">
        <v>506</v>
      </c>
      <c r="D87" s="228" t="s">
        <v>507</v>
      </c>
      <c r="E87" s="228" t="s">
        <v>508</v>
      </c>
      <c r="F87" s="229">
        <f t="shared" si="2"/>
        <v>160676002</v>
      </c>
      <c r="G87" s="229">
        <v>104928.23</v>
      </c>
      <c r="H87" s="229">
        <v>0</v>
      </c>
      <c r="I87" s="229">
        <v>160571073.77</v>
      </c>
      <c r="J87" s="227"/>
    </row>
    <row r="88" s="215" customFormat="1" ht="25" customHeight="1" spans="1:10">
      <c r="A88" s="228" t="s">
        <v>509</v>
      </c>
      <c r="B88" s="228" t="s">
        <v>510</v>
      </c>
      <c r="C88" s="227" t="s">
        <v>511</v>
      </c>
      <c r="D88" s="228" t="s">
        <v>291</v>
      </c>
      <c r="E88" s="228" t="s">
        <v>291</v>
      </c>
      <c r="F88" s="229">
        <f t="shared" si="2"/>
        <v>101117945.98</v>
      </c>
      <c r="G88" s="229">
        <v>0</v>
      </c>
      <c r="H88" s="229">
        <v>0</v>
      </c>
      <c r="I88" s="229">
        <v>101117945.98</v>
      </c>
      <c r="J88" s="227"/>
    </row>
    <row r="89" s="215" customFormat="1" ht="25" customHeight="1" spans="1:10">
      <c r="A89" s="228" t="s">
        <v>512</v>
      </c>
      <c r="B89" s="228" t="s">
        <v>513</v>
      </c>
      <c r="C89" s="227" t="s">
        <v>514</v>
      </c>
      <c r="D89" s="228" t="s">
        <v>515</v>
      </c>
      <c r="E89" s="228" t="s">
        <v>516</v>
      </c>
      <c r="F89" s="229">
        <f t="shared" si="2"/>
        <v>0</v>
      </c>
      <c r="G89" s="229">
        <v>0</v>
      </c>
      <c r="H89" s="229">
        <v>0</v>
      </c>
      <c r="I89" s="229">
        <v>0</v>
      </c>
      <c r="J89" s="227"/>
    </row>
    <row r="90" s="215" customFormat="1" ht="25" customHeight="1" spans="1:10">
      <c r="A90" s="228" t="s">
        <v>517</v>
      </c>
      <c r="B90" s="228" t="s">
        <v>518</v>
      </c>
      <c r="C90" s="227" t="s">
        <v>519</v>
      </c>
      <c r="D90" s="228" t="s">
        <v>520</v>
      </c>
      <c r="E90" s="228" t="s">
        <v>521</v>
      </c>
      <c r="F90" s="229">
        <f t="shared" si="2"/>
        <v>0</v>
      </c>
      <c r="G90" s="229">
        <v>0</v>
      </c>
      <c r="H90" s="229">
        <v>0</v>
      </c>
      <c r="I90" s="229">
        <v>0</v>
      </c>
      <c r="J90" s="227"/>
    </row>
    <row r="91" s="215" customFormat="1" ht="25" customHeight="1" spans="1:10">
      <c r="A91" s="228" t="s">
        <v>522</v>
      </c>
      <c r="B91" s="228" t="s">
        <v>523</v>
      </c>
      <c r="C91" s="227" t="s">
        <v>524</v>
      </c>
      <c r="D91" s="228" t="s">
        <v>520</v>
      </c>
      <c r="E91" s="228" t="s">
        <v>521</v>
      </c>
      <c r="F91" s="229">
        <f t="shared" si="2"/>
        <v>0</v>
      </c>
      <c r="G91" s="229">
        <v>0</v>
      </c>
      <c r="H91" s="229">
        <v>0</v>
      </c>
      <c r="I91" s="229">
        <v>0</v>
      </c>
      <c r="J91" s="227"/>
    </row>
    <row r="92" s="215" customFormat="1" ht="25" customHeight="1" spans="1:10">
      <c r="A92" s="228" t="s">
        <v>525</v>
      </c>
      <c r="B92" s="228" t="s">
        <v>526</v>
      </c>
      <c r="C92" s="227" t="s">
        <v>527</v>
      </c>
      <c r="D92" s="228" t="s">
        <v>528</v>
      </c>
      <c r="E92" s="228" t="s">
        <v>529</v>
      </c>
      <c r="F92" s="229">
        <f t="shared" si="2"/>
        <v>70676950.58</v>
      </c>
      <c r="G92" s="229">
        <v>0</v>
      </c>
      <c r="H92" s="229">
        <v>0</v>
      </c>
      <c r="I92" s="229">
        <v>70676950.58</v>
      </c>
      <c r="J92" s="227"/>
    </row>
    <row r="93" s="215" customFormat="1" ht="25" customHeight="1" spans="1:10">
      <c r="A93" s="228" t="s">
        <v>530</v>
      </c>
      <c r="B93" s="228" t="s">
        <v>526</v>
      </c>
      <c r="C93" s="227" t="s">
        <v>527</v>
      </c>
      <c r="D93" s="228" t="s">
        <v>531</v>
      </c>
      <c r="E93" s="228" t="s">
        <v>532</v>
      </c>
      <c r="F93" s="229">
        <f t="shared" si="2"/>
        <v>20708160.13</v>
      </c>
      <c r="G93" s="229">
        <v>0</v>
      </c>
      <c r="H93" s="229">
        <v>0</v>
      </c>
      <c r="I93" s="229">
        <v>20708160.13</v>
      </c>
      <c r="J93" s="227"/>
    </row>
    <row r="94" s="215" customFormat="1" ht="25" customHeight="1" spans="1:10">
      <c r="A94" s="228" t="s">
        <v>533</v>
      </c>
      <c r="B94" s="228" t="s">
        <v>534</v>
      </c>
      <c r="C94" s="227" t="s">
        <v>535</v>
      </c>
      <c r="D94" s="228" t="s">
        <v>536</v>
      </c>
      <c r="E94" s="228" t="s">
        <v>537</v>
      </c>
      <c r="F94" s="229">
        <f t="shared" si="2"/>
        <v>1035407.99</v>
      </c>
      <c r="G94" s="229">
        <v>0</v>
      </c>
      <c r="H94" s="229">
        <v>0</v>
      </c>
      <c r="I94" s="229">
        <v>1035407.99</v>
      </c>
      <c r="J94" s="227"/>
    </row>
    <row r="95" s="215" customFormat="1" ht="25" customHeight="1" spans="1:10">
      <c r="A95" s="228" t="s">
        <v>538</v>
      </c>
      <c r="B95" s="228" t="s">
        <v>539</v>
      </c>
      <c r="C95" s="227" t="s">
        <v>540</v>
      </c>
      <c r="D95" s="228" t="s">
        <v>531</v>
      </c>
      <c r="E95" s="228" t="s">
        <v>532</v>
      </c>
      <c r="F95" s="229">
        <f t="shared" si="2"/>
        <v>0</v>
      </c>
      <c r="G95" s="229">
        <v>0</v>
      </c>
      <c r="H95" s="229">
        <v>0</v>
      </c>
      <c r="I95" s="229">
        <f>J95+K95+L95</f>
        <v>0</v>
      </c>
      <c r="J95" s="227"/>
    </row>
    <row r="96" s="215" customFormat="1" ht="25" customHeight="1" spans="1:10">
      <c r="A96" s="228" t="s">
        <v>541</v>
      </c>
      <c r="B96" s="228" t="s">
        <v>542</v>
      </c>
      <c r="C96" s="227" t="s">
        <v>543</v>
      </c>
      <c r="D96" s="228" t="s">
        <v>544</v>
      </c>
      <c r="E96" s="228" t="s">
        <v>545</v>
      </c>
      <c r="F96" s="229">
        <f t="shared" si="2"/>
        <v>2070816.01</v>
      </c>
      <c r="G96" s="229">
        <v>0</v>
      </c>
      <c r="H96" s="229">
        <v>0</v>
      </c>
      <c r="I96" s="229">
        <v>2070816.01</v>
      </c>
      <c r="J96" s="227"/>
    </row>
    <row r="97" s="215" customFormat="1" ht="25" customHeight="1" spans="1:10">
      <c r="A97" s="228" t="s">
        <v>546</v>
      </c>
      <c r="B97" s="228" t="s">
        <v>547</v>
      </c>
      <c r="C97" s="227" t="s">
        <v>548</v>
      </c>
      <c r="D97" s="228" t="s">
        <v>291</v>
      </c>
      <c r="E97" s="228" t="s">
        <v>291</v>
      </c>
      <c r="F97" s="229">
        <f t="shared" si="2"/>
        <v>186953269.78</v>
      </c>
      <c r="G97" s="229">
        <v>0</v>
      </c>
      <c r="H97" s="229">
        <v>0</v>
      </c>
      <c r="I97" s="229">
        <v>186953269.78</v>
      </c>
      <c r="J97" s="227"/>
    </row>
    <row r="98" s="215" customFormat="1" ht="25" customHeight="1" spans="1:10">
      <c r="A98" s="228" t="s">
        <v>549</v>
      </c>
      <c r="B98" s="228" t="s">
        <v>550</v>
      </c>
      <c r="C98" s="227" t="s">
        <v>514</v>
      </c>
      <c r="D98" s="228" t="s">
        <v>551</v>
      </c>
      <c r="E98" s="228" t="s">
        <v>516</v>
      </c>
      <c r="F98" s="229">
        <f t="shared" si="2"/>
        <v>4141632.01</v>
      </c>
      <c r="G98" s="229">
        <v>0</v>
      </c>
      <c r="H98" s="229">
        <v>0</v>
      </c>
      <c r="I98" s="229">
        <v>4141632.01</v>
      </c>
      <c r="J98" s="227"/>
    </row>
    <row r="99" s="215" customFormat="1" ht="25" customHeight="1" spans="1:10">
      <c r="A99" s="228" t="s">
        <v>552</v>
      </c>
      <c r="B99" s="228" t="s">
        <v>550</v>
      </c>
      <c r="C99" s="227" t="s">
        <v>514</v>
      </c>
      <c r="D99" s="228" t="s">
        <v>553</v>
      </c>
      <c r="E99" s="228" t="s">
        <v>554</v>
      </c>
      <c r="F99" s="229">
        <f t="shared" si="2"/>
        <v>0</v>
      </c>
      <c r="G99" s="229">
        <v>0</v>
      </c>
      <c r="H99" s="229">
        <v>0</v>
      </c>
      <c r="I99" s="229">
        <f>J99+K99+L99</f>
        <v>0</v>
      </c>
      <c r="J99" s="227"/>
    </row>
    <row r="100" s="215" customFormat="1" ht="25" customHeight="1" spans="1:10">
      <c r="A100" s="228" t="s">
        <v>555</v>
      </c>
      <c r="B100" s="228" t="s">
        <v>556</v>
      </c>
      <c r="C100" s="227" t="s">
        <v>519</v>
      </c>
      <c r="D100" s="228" t="s">
        <v>557</v>
      </c>
      <c r="E100" s="228" t="s">
        <v>521</v>
      </c>
      <c r="F100" s="229">
        <f t="shared" si="2"/>
        <v>2070816.01</v>
      </c>
      <c r="G100" s="229">
        <v>0</v>
      </c>
      <c r="H100" s="229">
        <v>0</v>
      </c>
      <c r="I100" s="229">
        <v>2070816.01</v>
      </c>
      <c r="J100" s="227"/>
    </row>
    <row r="101" s="215" customFormat="1" ht="25" customHeight="1" spans="1:10">
      <c r="A101" s="228" t="s">
        <v>558</v>
      </c>
      <c r="B101" s="228" t="s">
        <v>556</v>
      </c>
      <c r="C101" s="227" t="s">
        <v>519</v>
      </c>
      <c r="D101" s="228" t="s">
        <v>553</v>
      </c>
      <c r="E101" s="228" t="s">
        <v>554</v>
      </c>
      <c r="F101" s="229">
        <f t="shared" si="2"/>
        <v>414163.19</v>
      </c>
      <c r="G101" s="229">
        <v>0</v>
      </c>
      <c r="H101" s="229">
        <v>0</v>
      </c>
      <c r="I101" s="229">
        <v>414163.19</v>
      </c>
      <c r="J101" s="227"/>
    </row>
    <row r="102" s="215" customFormat="1" ht="25" customHeight="1" spans="1:10">
      <c r="A102" s="228" t="s">
        <v>559</v>
      </c>
      <c r="B102" s="228" t="s">
        <v>560</v>
      </c>
      <c r="C102" s="227" t="s">
        <v>524</v>
      </c>
      <c r="D102" s="228" t="s">
        <v>557</v>
      </c>
      <c r="E102" s="228" t="s">
        <v>521</v>
      </c>
      <c r="F102" s="229">
        <f t="shared" ref="F102:F120" si="3">G102+H102+I102</f>
        <v>4286589.15</v>
      </c>
      <c r="G102" s="229">
        <v>0</v>
      </c>
      <c r="H102" s="229">
        <v>0</v>
      </c>
      <c r="I102" s="229">
        <v>4286589.15</v>
      </c>
      <c r="J102" s="227"/>
    </row>
    <row r="103" s="215" customFormat="1" ht="25" customHeight="1" spans="1:10">
      <c r="A103" s="228" t="s">
        <v>561</v>
      </c>
      <c r="B103" s="228" t="s">
        <v>560</v>
      </c>
      <c r="C103" s="227" t="s">
        <v>524</v>
      </c>
      <c r="D103" s="228" t="s">
        <v>553</v>
      </c>
      <c r="E103" s="228" t="s">
        <v>554</v>
      </c>
      <c r="F103" s="229">
        <f t="shared" si="3"/>
        <v>0</v>
      </c>
      <c r="G103" s="229">
        <v>0</v>
      </c>
      <c r="H103" s="229">
        <v>0</v>
      </c>
      <c r="I103" s="229">
        <f>J103+K103+L103</f>
        <v>0</v>
      </c>
      <c r="J103" s="227"/>
    </row>
    <row r="104" s="215" customFormat="1" ht="25" customHeight="1" spans="1:10">
      <c r="A104" s="228" t="s">
        <v>562</v>
      </c>
      <c r="B104" s="228" t="s">
        <v>563</v>
      </c>
      <c r="C104" s="227" t="s">
        <v>527</v>
      </c>
      <c r="D104" s="228" t="s">
        <v>564</v>
      </c>
      <c r="E104" s="228" t="s">
        <v>529</v>
      </c>
      <c r="F104" s="229">
        <f t="shared" si="3"/>
        <v>140774072.67</v>
      </c>
      <c r="G104" s="229">
        <v>0</v>
      </c>
      <c r="H104" s="229">
        <v>0</v>
      </c>
      <c r="I104" s="229">
        <v>140774072.67</v>
      </c>
      <c r="J104" s="227"/>
    </row>
    <row r="105" s="215" customFormat="1" ht="25" customHeight="1" spans="1:10">
      <c r="A105" s="228" t="s">
        <v>565</v>
      </c>
      <c r="B105" s="228" t="s">
        <v>563</v>
      </c>
      <c r="C105" s="227" t="s">
        <v>527</v>
      </c>
      <c r="D105" s="228" t="s">
        <v>553</v>
      </c>
      <c r="E105" s="228" t="s">
        <v>554</v>
      </c>
      <c r="F105" s="229">
        <f t="shared" si="3"/>
        <v>414163.19</v>
      </c>
      <c r="G105" s="229">
        <v>0</v>
      </c>
      <c r="H105" s="229">
        <v>0</v>
      </c>
      <c r="I105" s="229">
        <v>414163.19</v>
      </c>
      <c r="J105" s="227"/>
    </row>
    <row r="106" s="215" customFormat="1" ht="25" customHeight="1" spans="1:10">
      <c r="A106" s="228" t="s">
        <v>566</v>
      </c>
      <c r="B106" s="228" t="s">
        <v>567</v>
      </c>
      <c r="C106" s="227" t="s">
        <v>535</v>
      </c>
      <c r="D106" s="228" t="s">
        <v>568</v>
      </c>
      <c r="E106" s="228" t="s">
        <v>537</v>
      </c>
      <c r="F106" s="229">
        <f t="shared" si="3"/>
        <v>3727468.82</v>
      </c>
      <c r="G106" s="229">
        <v>0</v>
      </c>
      <c r="H106" s="229">
        <v>0</v>
      </c>
      <c r="I106" s="229">
        <v>3727468.82</v>
      </c>
      <c r="J106" s="227"/>
    </row>
    <row r="107" s="215" customFormat="1" ht="25" customHeight="1" spans="1:10">
      <c r="A107" s="228" t="s">
        <v>569</v>
      </c>
      <c r="B107" s="228" t="s">
        <v>567</v>
      </c>
      <c r="C107" s="227" t="s">
        <v>535</v>
      </c>
      <c r="D107" s="228" t="s">
        <v>553</v>
      </c>
      <c r="E107" s="228" t="s">
        <v>554</v>
      </c>
      <c r="F107" s="229">
        <f t="shared" si="3"/>
        <v>0</v>
      </c>
      <c r="G107" s="229">
        <v>0</v>
      </c>
      <c r="H107" s="229">
        <v>0</v>
      </c>
      <c r="I107" s="229">
        <f>J107+K107+L107</f>
        <v>0</v>
      </c>
      <c r="J107" s="227"/>
    </row>
    <row r="108" s="215" customFormat="1" ht="25" customHeight="1" spans="1:10">
      <c r="A108" s="228" t="s">
        <v>570</v>
      </c>
      <c r="B108" s="228" t="s">
        <v>571</v>
      </c>
      <c r="C108" s="227" t="s">
        <v>540</v>
      </c>
      <c r="D108" s="228" t="s">
        <v>557</v>
      </c>
      <c r="E108" s="228" t="s">
        <v>521</v>
      </c>
      <c r="F108" s="229">
        <f t="shared" si="3"/>
        <v>4990666.59</v>
      </c>
      <c r="G108" s="229">
        <v>0</v>
      </c>
      <c r="H108" s="229">
        <v>0</v>
      </c>
      <c r="I108" s="229">
        <v>4990666.59</v>
      </c>
      <c r="J108" s="227"/>
    </row>
    <row r="109" s="215" customFormat="1" ht="25" customHeight="1" spans="1:10">
      <c r="A109" s="228" t="s">
        <v>572</v>
      </c>
      <c r="B109" s="228" t="s">
        <v>573</v>
      </c>
      <c r="C109" s="227" t="s">
        <v>574</v>
      </c>
      <c r="D109" s="228" t="s">
        <v>575</v>
      </c>
      <c r="E109" s="228" t="s">
        <v>545</v>
      </c>
      <c r="F109" s="229">
        <f t="shared" si="3"/>
        <v>0</v>
      </c>
      <c r="G109" s="229">
        <v>0</v>
      </c>
      <c r="H109" s="229">
        <v>0</v>
      </c>
      <c r="I109" s="229">
        <v>0</v>
      </c>
      <c r="J109" s="227"/>
    </row>
    <row r="110" s="215" customFormat="1" ht="25" customHeight="1" spans="1:10">
      <c r="A110" s="228" t="s">
        <v>576</v>
      </c>
      <c r="B110" s="228" t="s">
        <v>577</v>
      </c>
      <c r="C110" s="227" t="s">
        <v>578</v>
      </c>
      <c r="D110" s="228" t="s">
        <v>579</v>
      </c>
      <c r="E110" s="228" t="s">
        <v>580</v>
      </c>
      <c r="F110" s="229">
        <f t="shared" si="3"/>
        <v>0</v>
      </c>
      <c r="G110" s="229">
        <v>0</v>
      </c>
      <c r="H110" s="229">
        <v>0</v>
      </c>
      <c r="I110" s="229">
        <f>J110+K110+L110</f>
        <v>0</v>
      </c>
      <c r="J110" s="265"/>
    </row>
    <row r="111" s="215" customFormat="1" ht="25" customHeight="1" spans="1:10">
      <c r="A111" s="228" t="s">
        <v>581</v>
      </c>
      <c r="B111" s="228" t="s">
        <v>582</v>
      </c>
      <c r="C111" s="227" t="s">
        <v>583</v>
      </c>
      <c r="D111" s="228" t="s">
        <v>575</v>
      </c>
      <c r="E111" s="228" t="s">
        <v>545</v>
      </c>
      <c r="F111" s="229">
        <f t="shared" si="3"/>
        <v>12176398.17</v>
      </c>
      <c r="G111" s="229">
        <v>0</v>
      </c>
      <c r="H111" s="229">
        <v>0</v>
      </c>
      <c r="I111" s="283">
        <v>12176398.17</v>
      </c>
      <c r="J111" s="266"/>
    </row>
    <row r="112" s="215" customFormat="1" ht="25" customHeight="1" spans="1:10">
      <c r="A112" s="228" t="s">
        <v>584</v>
      </c>
      <c r="B112" s="228" t="s">
        <v>582</v>
      </c>
      <c r="C112" s="227" t="s">
        <v>583</v>
      </c>
      <c r="D112" s="228" t="s">
        <v>553</v>
      </c>
      <c r="E112" s="228" t="s">
        <v>554</v>
      </c>
      <c r="F112" s="229">
        <f t="shared" si="3"/>
        <v>17022107.64</v>
      </c>
      <c r="G112" s="229">
        <v>0</v>
      </c>
      <c r="H112" s="229">
        <v>0</v>
      </c>
      <c r="I112" s="283">
        <v>17022107.64</v>
      </c>
      <c r="J112" s="266"/>
    </row>
    <row r="113" s="215" customFormat="1" ht="25" customHeight="1" spans="1:10">
      <c r="A113" s="228" t="s">
        <v>585</v>
      </c>
      <c r="B113" s="228" t="s">
        <v>586</v>
      </c>
      <c r="C113" s="227" t="s">
        <v>587</v>
      </c>
      <c r="D113" s="228" t="s">
        <v>291</v>
      </c>
      <c r="E113" s="228" t="s">
        <v>291</v>
      </c>
      <c r="F113" s="229">
        <f t="shared" si="3"/>
        <v>68336928.47</v>
      </c>
      <c r="G113" s="229">
        <v>0</v>
      </c>
      <c r="H113" s="229">
        <v>0</v>
      </c>
      <c r="I113" s="283">
        <v>68336928.47</v>
      </c>
      <c r="J113" s="273"/>
    </row>
    <row r="114" s="215" customFormat="1" ht="25" customHeight="1" spans="1:10">
      <c r="A114" s="228" t="s">
        <v>588</v>
      </c>
      <c r="B114" s="228" t="s">
        <v>589</v>
      </c>
      <c r="C114" s="227" t="s">
        <v>590</v>
      </c>
      <c r="D114" s="228" t="s">
        <v>591</v>
      </c>
      <c r="E114" s="228" t="s">
        <v>592</v>
      </c>
      <c r="F114" s="229">
        <f t="shared" si="3"/>
        <v>0</v>
      </c>
      <c r="G114" s="229">
        <v>0</v>
      </c>
      <c r="H114" s="229">
        <v>0</v>
      </c>
      <c r="I114" s="229">
        <f>J114+K114+L114</f>
        <v>0</v>
      </c>
      <c r="J114" s="266"/>
    </row>
    <row r="115" s="215" customFormat="1" ht="25" customHeight="1" spans="1:10">
      <c r="A115" s="228" t="s">
        <v>593</v>
      </c>
      <c r="B115" s="228" t="s">
        <v>594</v>
      </c>
      <c r="C115" s="227" t="s">
        <v>595</v>
      </c>
      <c r="D115" s="228" t="s">
        <v>596</v>
      </c>
      <c r="E115" s="228" t="s">
        <v>597</v>
      </c>
      <c r="F115" s="229">
        <f t="shared" si="3"/>
        <v>16110948.59</v>
      </c>
      <c r="G115" s="229">
        <v>0</v>
      </c>
      <c r="H115" s="229">
        <v>0</v>
      </c>
      <c r="I115" s="283">
        <v>16110948.59</v>
      </c>
      <c r="J115" s="266"/>
    </row>
    <row r="116" s="215" customFormat="1" ht="25" customHeight="1" spans="1:10">
      <c r="A116" s="228" t="s">
        <v>598</v>
      </c>
      <c r="B116" s="228" t="s">
        <v>599</v>
      </c>
      <c r="C116" s="227" t="s">
        <v>600</v>
      </c>
      <c r="D116" s="228" t="s">
        <v>601</v>
      </c>
      <c r="E116" s="228" t="s">
        <v>602</v>
      </c>
      <c r="F116" s="229">
        <f t="shared" si="3"/>
        <v>37771684.1</v>
      </c>
      <c r="G116" s="229">
        <v>0</v>
      </c>
      <c r="H116" s="229">
        <v>0</v>
      </c>
      <c r="I116" s="283">
        <v>37771684.1</v>
      </c>
      <c r="J116" s="266"/>
    </row>
    <row r="117" s="215" customFormat="1" ht="25" customHeight="1" spans="1:10">
      <c r="A117" s="228" t="s">
        <v>603</v>
      </c>
      <c r="B117" s="228" t="s">
        <v>604</v>
      </c>
      <c r="C117" s="227" t="s">
        <v>605</v>
      </c>
      <c r="D117" s="228" t="s">
        <v>291</v>
      </c>
      <c r="E117" s="228" t="s">
        <v>291</v>
      </c>
      <c r="F117" s="229">
        <f t="shared" si="3"/>
        <v>361688725.1</v>
      </c>
      <c r="G117" s="229">
        <v>0</v>
      </c>
      <c r="H117" s="229">
        <v>0</v>
      </c>
      <c r="I117" s="283">
        <v>361688725.1</v>
      </c>
      <c r="J117" s="266"/>
    </row>
    <row r="118" s="215" customFormat="1" ht="25" customHeight="1" spans="1:10">
      <c r="A118" s="228" t="s">
        <v>606</v>
      </c>
      <c r="B118" s="228" t="s">
        <v>607</v>
      </c>
      <c r="C118" s="227" t="s">
        <v>608</v>
      </c>
      <c r="D118" s="228" t="s">
        <v>609</v>
      </c>
      <c r="E118" s="228" t="s">
        <v>610</v>
      </c>
      <c r="F118" s="229">
        <f t="shared" si="3"/>
        <v>361688725.1</v>
      </c>
      <c r="G118" s="229">
        <v>0</v>
      </c>
      <c r="H118" s="229">
        <v>0</v>
      </c>
      <c r="I118" s="283">
        <v>361688725.1</v>
      </c>
      <c r="J118" s="268"/>
    </row>
    <row r="119" s="215" customFormat="1" ht="25" customHeight="1" spans="1:10">
      <c r="A119" s="228" t="s">
        <v>611</v>
      </c>
      <c r="B119" s="228" t="s">
        <v>612</v>
      </c>
      <c r="C119" s="227" t="s">
        <v>613</v>
      </c>
      <c r="D119" s="228" t="s">
        <v>291</v>
      </c>
      <c r="E119" s="228" t="s">
        <v>291</v>
      </c>
      <c r="F119" s="229">
        <f t="shared" si="3"/>
        <v>4410838.09</v>
      </c>
      <c r="G119" s="229">
        <v>0</v>
      </c>
      <c r="H119" s="229">
        <v>0</v>
      </c>
      <c r="I119" s="229">
        <v>4410838.09</v>
      </c>
      <c r="J119" s="227"/>
    </row>
    <row r="120" s="215" customFormat="1" ht="25" customHeight="1" spans="1:10">
      <c r="A120" s="228" t="s">
        <v>614</v>
      </c>
      <c r="B120" s="228" t="s">
        <v>615</v>
      </c>
      <c r="C120" s="227" t="s">
        <v>616</v>
      </c>
      <c r="D120" s="228" t="s">
        <v>617</v>
      </c>
      <c r="E120" s="228" t="s">
        <v>613</v>
      </c>
      <c r="F120" s="229">
        <f t="shared" si="3"/>
        <v>4410838.09</v>
      </c>
      <c r="G120" s="229">
        <v>0</v>
      </c>
      <c r="H120" s="229">
        <v>0</v>
      </c>
      <c r="I120" s="229">
        <v>4410838.09</v>
      </c>
      <c r="J120" s="227"/>
    </row>
  </sheetData>
  <mergeCells count="1">
    <mergeCell ref="A1:J1"/>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4"/>
  <sheetViews>
    <sheetView topLeftCell="A36" workbookViewId="0">
      <selection activeCell="D345" sqref="D345"/>
    </sheetView>
  </sheetViews>
  <sheetFormatPr defaultColWidth="8" defaultRowHeight="12.75" outlineLevelCol="7"/>
  <cols>
    <col min="1" max="1" width="7.225" style="215" customWidth="1"/>
    <col min="2" max="2" width="20.375" style="215" customWidth="1"/>
    <col min="3" max="3" width="30.625" style="216" customWidth="1"/>
    <col min="4" max="5" width="20.375" style="217" customWidth="1"/>
    <col min="6" max="6" width="19.5" style="217" customWidth="1"/>
    <col min="7" max="7" width="20.3916666666667" style="216" customWidth="1"/>
    <col min="8" max="8" width="20.375" style="215" customWidth="1"/>
    <col min="9" max="9" width="8" style="215"/>
    <col min="10" max="10" width="15.4083333333333" style="215" customWidth="1"/>
    <col min="11" max="16384" width="8" style="215"/>
  </cols>
  <sheetData>
    <row r="1" s="215" customFormat="1" ht="60" customHeight="1" spans="1:8">
      <c r="A1" s="218" t="s">
        <v>32</v>
      </c>
      <c r="B1" s="219"/>
      <c r="C1" s="220"/>
      <c r="D1" s="221"/>
      <c r="E1" s="221"/>
      <c r="F1" s="221"/>
      <c r="G1" s="220"/>
      <c r="H1" s="219"/>
    </row>
    <row r="2" s="215" customFormat="1" ht="25" customHeight="1" spans="1:8">
      <c r="A2" s="218"/>
      <c r="B2" s="222"/>
      <c r="C2" s="223"/>
      <c r="D2" s="224"/>
      <c r="E2" s="224"/>
      <c r="F2" s="224"/>
      <c r="G2" s="223"/>
      <c r="H2" s="222" t="s">
        <v>281</v>
      </c>
    </row>
    <row r="3" s="215" customFormat="1" ht="25" customHeight="1" spans="1:8">
      <c r="A3" s="225" t="s">
        <v>5</v>
      </c>
      <c r="B3" s="225" t="s">
        <v>618</v>
      </c>
      <c r="C3" s="225" t="s">
        <v>619</v>
      </c>
      <c r="D3" s="226" t="s">
        <v>286</v>
      </c>
      <c r="E3" s="226" t="s">
        <v>287</v>
      </c>
      <c r="F3" s="226" t="s">
        <v>288</v>
      </c>
      <c r="G3" s="225" t="s">
        <v>289</v>
      </c>
      <c r="H3" s="225" t="s">
        <v>243</v>
      </c>
    </row>
    <row r="4" s="215" customFormat="1" ht="29" customHeight="1" spans="1:8">
      <c r="A4" s="227" t="s">
        <v>290</v>
      </c>
      <c r="B4" s="227" t="s">
        <v>291</v>
      </c>
      <c r="C4" s="228" t="s">
        <v>286</v>
      </c>
      <c r="D4" s="229">
        <f>E4+F4+G4</f>
        <v>3420079300</v>
      </c>
      <c r="E4" s="229">
        <v>1390044800</v>
      </c>
      <c r="F4" s="229">
        <v>20744500</v>
      </c>
      <c r="G4" s="229">
        <v>2009290000</v>
      </c>
      <c r="H4" s="227"/>
    </row>
    <row r="5" s="215" customFormat="1" ht="29" customHeight="1" spans="1:8">
      <c r="A5" s="227" t="s">
        <v>292</v>
      </c>
      <c r="B5" s="227" t="s">
        <v>620</v>
      </c>
      <c r="C5" s="228" t="s">
        <v>621</v>
      </c>
      <c r="D5" s="229">
        <v>339180000</v>
      </c>
      <c r="E5" s="229">
        <v>243617556.97</v>
      </c>
      <c r="F5" s="229">
        <v>8716004.06</v>
      </c>
      <c r="G5" s="230">
        <v>207185142.242</v>
      </c>
      <c r="H5" s="227"/>
    </row>
    <row r="6" s="215" customFormat="1" ht="29" customHeight="1" spans="1:8">
      <c r="A6" s="227" t="s">
        <v>295</v>
      </c>
      <c r="B6" s="227" t="s">
        <v>622</v>
      </c>
      <c r="C6" s="228" t="s">
        <v>623</v>
      </c>
      <c r="D6" s="231">
        <v>5580000</v>
      </c>
      <c r="E6" s="229">
        <v>3398761.18</v>
      </c>
      <c r="F6" s="229">
        <v>199312.28</v>
      </c>
      <c r="G6" s="230">
        <v>3313305.61</v>
      </c>
      <c r="H6" s="227"/>
    </row>
    <row r="7" s="215" customFormat="1" ht="29" customHeight="1" spans="1:8">
      <c r="A7" s="227" t="s">
        <v>300</v>
      </c>
      <c r="B7" s="227" t="s">
        <v>624</v>
      </c>
      <c r="C7" s="228" t="s">
        <v>625</v>
      </c>
      <c r="D7" s="230">
        <f>E7+F7+G7</f>
        <v>3598073.46</v>
      </c>
      <c r="E7" s="229">
        <v>3398761.18</v>
      </c>
      <c r="F7" s="229">
        <v>199312.28</v>
      </c>
      <c r="G7" s="230">
        <v>0</v>
      </c>
      <c r="H7" s="227"/>
    </row>
    <row r="8" s="215" customFormat="1" ht="29" customHeight="1" spans="1:8">
      <c r="A8" s="227" t="s">
        <v>302</v>
      </c>
      <c r="B8" s="227" t="s">
        <v>626</v>
      </c>
      <c r="C8" s="228" t="s">
        <v>627</v>
      </c>
      <c r="D8" s="230">
        <f>E8+F8+G8</f>
        <v>3313305.61</v>
      </c>
      <c r="E8" s="229">
        <v>0</v>
      </c>
      <c r="F8" s="229">
        <v>0</v>
      </c>
      <c r="G8" s="230">
        <v>3313305.61</v>
      </c>
      <c r="H8" s="227"/>
    </row>
    <row r="9" s="215" customFormat="1" ht="29" customHeight="1" spans="1:8">
      <c r="A9" s="227" t="s">
        <v>305</v>
      </c>
      <c r="B9" s="227" t="s">
        <v>628</v>
      </c>
      <c r="C9" s="228" t="s">
        <v>629</v>
      </c>
      <c r="D9" s="230">
        <f>E9+F9+G9</f>
        <v>0</v>
      </c>
      <c r="E9" s="229">
        <v>0</v>
      </c>
      <c r="F9" s="229">
        <v>0</v>
      </c>
      <c r="G9" s="230">
        <v>0</v>
      </c>
      <c r="H9" s="227"/>
    </row>
    <row r="10" s="215" customFormat="1" ht="29" customHeight="1" spans="1:8">
      <c r="A10" s="227" t="s">
        <v>306</v>
      </c>
      <c r="B10" s="227" t="s">
        <v>630</v>
      </c>
      <c r="C10" s="228" t="s">
        <v>631</v>
      </c>
      <c r="D10" s="231">
        <v>4790000</v>
      </c>
      <c r="E10" s="229">
        <v>3884290.55</v>
      </c>
      <c r="F10" s="229">
        <v>117242.52</v>
      </c>
      <c r="G10" s="230">
        <v>2484979.2</v>
      </c>
      <c r="H10" s="227"/>
    </row>
    <row r="11" s="215" customFormat="1" ht="29" customHeight="1" spans="1:8">
      <c r="A11" s="227" t="s">
        <v>309</v>
      </c>
      <c r="B11" s="227" t="s">
        <v>632</v>
      </c>
      <c r="C11" s="228" t="s">
        <v>625</v>
      </c>
      <c r="D11" s="229">
        <f>E11+F11+G11</f>
        <v>3461687.7</v>
      </c>
      <c r="E11" s="229">
        <v>3344445.18</v>
      </c>
      <c r="F11" s="229">
        <v>117242.52</v>
      </c>
      <c r="G11" s="230">
        <v>0</v>
      </c>
      <c r="H11" s="227"/>
    </row>
    <row r="12" s="215" customFormat="1" ht="29" customHeight="1" spans="1:8">
      <c r="A12" s="227" t="s">
        <v>310</v>
      </c>
      <c r="B12" s="227" t="s">
        <v>633</v>
      </c>
      <c r="C12" s="228" t="s">
        <v>634</v>
      </c>
      <c r="D12" s="229">
        <f>E12+F12+G12</f>
        <v>828326.39</v>
      </c>
      <c r="E12" s="229">
        <v>0</v>
      </c>
      <c r="F12" s="229">
        <v>0</v>
      </c>
      <c r="G12" s="230">
        <v>828326.39</v>
      </c>
      <c r="H12" s="227"/>
    </row>
    <row r="13" s="215" customFormat="1" ht="29" customHeight="1" spans="1:8">
      <c r="A13" s="227" t="s">
        <v>313</v>
      </c>
      <c r="B13" s="227" t="s">
        <v>635</v>
      </c>
      <c r="C13" s="228" t="s">
        <v>636</v>
      </c>
      <c r="D13" s="229">
        <f>E13+F13+G13</f>
        <v>207081.59</v>
      </c>
      <c r="E13" s="229">
        <v>0</v>
      </c>
      <c r="F13" s="229">
        <v>0</v>
      </c>
      <c r="G13" s="230">
        <v>207081.59</v>
      </c>
      <c r="H13" s="227"/>
    </row>
    <row r="14" s="215" customFormat="1" ht="29" customHeight="1" spans="1:8">
      <c r="A14" s="227" t="s">
        <v>316</v>
      </c>
      <c r="B14" s="227" t="s">
        <v>637</v>
      </c>
      <c r="C14" s="228" t="s">
        <v>629</v>
      </c>
      <c r="D14" s="229">
        <f>E14+F14+G14</f>
        <v>539845.36</v>
      </c>
      <c r="E14" s="229">
        <v>539845.36</v>
      </c>
      <c r="F14" s="229">
        <v>0</v>
      </c>
      <c r="G14" s="230">
        <v>0</v>
      </c>
      <c r="H14" s="227"/>
    </row>
    <row r="15" s="215" customFormat="1" ht="29" customHeight="1" spans="1:8">
      <c r="A15" s="227" t="s">
        <v>319</v>
      </c>
      <c r="B15" s="227" t="s">
        <v>638</v>
      </c>
      <c r="C15" s="228" t="s">
        <v>639</v>
      </c>
      <c r="D15" s="229">
        <f>E15+F15+G15</f>
        <v>1449571.21</v>
      </c>
      <c r="E15" s="229">
        <v>0</v>
      </c>
      <c r="F15" s="229">
        <v>0</v>
      </c>
      <c r="G15" s="230">
        <v>1449571.21</v>
      </c>
      <c r="H15" s="227"/>
    </row>
    <row r="16" s="215" customFormat="1" ht="29" customHeight="1" spans="1:8">
      <c r="A16" s="227" t="s">
        <v>320</v>
      </c>
      <c r="B16" s="227" t="s">
        <v>640</v>
      </c>
      <c r="C16" s="228" t="s">
        <v>641</v>
      </c>
      <c r="D16" s="231">
        <v>152990000</v>
      </c>
      <c r="E16" s="229">
        <v>140428194.98</v>
      </c>
      <c r="F16" s="229">
        <v>4576366.21</v>
      </c>
      <c r="G16" s="230">
        <v>46406986.89</v>
      </c>
      <c r="H16" s="227"/>
    </row>
    <row r="17" s="215" customFormat="1" ht="29" customHeight="1" spans="1:8">
      <c r="A17" s="227" t="s">
        <v>325</v>
      </c>
      <c r="B17" s="227" t="s">
        <v>642</v>
      </c>
      <c r="C17" s="228" t="s">
        <v>625</v>
      </c>
      <c r="D17" s="229">
        <f>E17+F17+G17</f>
        <v>50630482.73</v>
      </c>
      <c r="E17" s="229">
        <v>47066310.24</v>
      </c>
      <c r="F17" s="229">
        <v>3564172.49</v>
      </c>
      <c r="G17" s="230">
        <v>0</v>
      </c>
      <c r="H17" s="227"/>
    </row>
    <row r="18" s="215" customFormat="1" ht="29" customHeight="1" spans="1:8">
      <c r="A18" s="227" t="s">
        <v>326</v>
      </c>
      <c r="B18" s="227" t="s">
        <v>643</v>
      </c>
      <c r="C18" s="228" t="s">
        <v>627</v>
      </c>
      <c r="D18" s="229">
        <f t="shared" ref="D18:D24" si="0">E18+F18+G18</f>
        <v>24846931.35</v>
      </c>
      <c r="E18" s="229">
        <v>0</v>
      </c>
      <c r="F18" s="229">
        <v>307761.6</v>
      </c>
      <c r="G18" s="230">
        <v>24539169.75</v>
      </c>
      <c r="H18" s="227"/>
    </row>
    <row r="19" s="215" customFormat="1" ht="29" customHeight="1" spans="1:8">
      <c r="A19" s="227" t="s">
        <v>329</v>
      </c>
      <c r="B19" s="227" t="s">
        <v>644</v>
      </c>
      <c r="C19" s="228" t="s">
        <v>645</v>
      </c>
      <c r="D19" s="229">
        <f t="shared" si="0"/>
        <v>439659.44</v>
      </c>
      <c r="E19" s="229">
        <v>0</v>
      </c>
      <c r="F19" s="229">
        <v>439659.44</v>
      </c>
      <c r="G19" s="230">
        <v>0</v>
      </c>
      <c r="H19" s="227"/>
    </row>
    <row r="20" s="215" customFormat="1" ht="29" customHeight="1" spans="1:8">
      <c r="A20" s="227" t="s">
        <v>330</v>
      </c>
      <c r="B20" s="227" t="s">
        <v>646</v>
      </c>
      <c r="C20" s="228" t="s">
        <v>647</v>
      </c>
      <c r="D20" s="229">
        <f t="shared" si="0"/>
        <v>2520556.83</v>
      </c>
      <c r="E20" s="229">
        <v>0</v>
      </c>
      <c r="F20" s="229">
        <v>97702.1</v>
      </c>
      <c r="G20" s="230">
        <v>2422854.73</v>
      </c>
      <c r="H20" s="227"/>
    </row>
    <row r="21" s="215" customFormat="1" ht="29" customHeight="1" spans="1:8">
      <c r="A21" s="227" t="s">
        <v>333</v>
      </c>
      <c r="B21" s="227" t="s">
        <v>648</v>
      </c>
      <c r="C21" s="228" t="s">
        <v>649</v>
      </c>
      <c r="D21" s="229">
        <f t="shared" si="0"/>
        <v>10788951.43</v>
      </c>
      <c r="E21" s="229">
        <v>0</v>
      </c>
      <c r="F21" s="229">
        <v>0</v>
      </c>
      <c r="G21" s="230">
        <v>10788951.43</v>
      </c>
      <c r="H21" s="227"/>
    </row>
    <row r="22" s="215" customFormat="1" ht="29" customHeight="1" spans="1:8">
      <c r="A22" s="227" t="s">
        <v>336</v>
      </c>
      <c r="B22" s="227" t="s">
        <v>650</v>
      </c>
      <c r="C22" s="228" t="s">
        <v>651</v>
      </c>
      <c r="D22" s="229">
        <f t="shared" si="0"/>
        <v>786910.08</v>
      </c>
      <c r="E22" s="229">
        <v>0</v>
      </c>
      <c r="F22" s="229">
        <v>0</v>
      </c>
      <c r="G22" s="230">
        <v>786910.08</v>
      </c>
      <c r="H22" s="227"/>
    </row>
    <row r="23" s="215" customFormat="1" ht="29" customHeight="1" spans="1:8">
      <c r="A23" s="227" t="s">
        <v>337</v>
      </c>
      <c r="B23" s="227" t="s">
        <v>652</v>
      </c>
      <c r="C23" s="228" t="s">
        <v>629</v>
      </c>
      <c r="D23" s="229">
        <f t="shared" si="0"/>
        <v>93528955.33</v>
      </c>
      <c r="E23" s="229">
        <v>93361884.74</v>
      </c>
      <c r="F23" s="229">
        <v>167070.59</v>
      </c>
      <c r="G23" s="230">
        <v>0</v>
      </c>
      <c r="H23" s="227"/>
    </row>
    <row r="24" s="215" customFormat="1" ht="29" customHeight="1" spans="1:8">
      <c r="A24" s="227" t="s">
        <v>342</v>
      </c>
      <c r="B24" s="227" t="s">
        <v>653</v>
      </c>
      <c r="C24" s="228" t="s">
        <v>654</v>
      </c>
      <c r="D24" s="229">
        <f t="shared" si="0"/>
        <v>786100.85</v>
      </c>
      <c r="E24" s="229">
        <v>0</v>
      </c>
      <c r="F24" s="229">
        <v>0</v>
      </c>
      <c r="G24" s="230">
        <v>786100.85</v>
      </c>
      <c r="H24" s="227"/>
    </row>
    <row r="25" s="215" customFormat="1" ht="29" customHeight="1" spans="1:8">
      <c r="A25" s="227" t="s">
        <v>345</v>
      </c>
      <c r="B25" s="227" t="s">
        <v>655</v>
      </c>
      <c r="C25" s="228" t="s">
        <v>656</v>
      </c>
      <c r="D25" s="231">
        <v>18810000</v>
      </c>
      <c r="E25" s="229">
        <v>7533746.93</v>
      </c>
      <c r="F25" s="229">
        <v>104541.24</v>
      </c>
      <c r="G25" s="230">
        <v>4555795.23</v>
      </c>
      <c r="H25" s="227"/>
    </row>
    <row r="26" s="215" customFormat="1" ht="29" customHeight="1" spans="1:8">
      <c r="A26" s="227" t="s">
        <v>348</v>
      </c>
      <c r="B26" s="227" t="s">
        <v>657</v>
      </c>
      <c r="C26" s="228" t="s">
        <v>625</v>
      </c>
      <c r="D26" s="229">
        <f>E26+F26+G26</f>
        <v>4046986.77</v>
      </c>
      <c r="E26" s="229">
        <v>3949284.67</v>
      </c>
      <c r="F26" s="229">
        <v>97702.1</v>
      </c>
      <c r="G26" s="230">
        <v>0</v>
      </c>
      <c r="H26" s="227"/>
    </row>
    <row r="27" s="215" customFormat="1" ht="29" customHeight="1" spans="1:8">
      <c r="A27" s="227" t="s">
        <v>349</v>
      </c>
      <c r="B27" s="227" t="s">
        <v>658</v>
      </c>
      <c r="C27" s="228" t="s">
        <v>627</v>
      </c>
      <c r="D27" s="229">
        <f>E27+F27+G27</f>
        <v>414163.19</v>
      </c>
      <c r="E27" s="229">
        <v>0</v>
      </c>
      <c r="F27" s="229">
        <v>0</v>
      </c>
      <c r="G27" s="230">
        <v>414163.19</v>
      </c>
      <c r="H27" s="227"/>
    </row>
    <row r="28" s="215" customFormat="1" ht="29" customHeight="1" spans="1:8">
      <c r="A28" s="227" t="s">
        <v>352</v>
      </c>
      <c r="B28" s="227" t="s">
        <v>659</v>
      </c>
      <c r="C28" s="228" t="s">
        <v>629</v>
      </c>
      <c r="D28" s="229">
        <f>E28+F28+G28</f>
        <v>3584462.15</v>
      </c>
      <c r="E28" s="229">
        <v>3584462.15</v>
      </c>
      <c r="F28" s="229">
        <v>0</v>
      </c>
      <c r="G28" s="230">
        <v>0</v>
      </c>
      <c r="H28" s="227"/>
    </row>
    <row r="29" s="215" customFormat="1" ht="29" customHeight="1" spans="1:8">
      <c r="A29" s="227" t="s">
        <v>357</v>
      </c>
      <c r="B29" s="227" t="s">
        <v>660</v>
      </c>
      <c r="C29" s="228" t="s">
        <v>661</v>
      </c>
      <c r="D29" s="229">
        <f>E29+F29+G29</f>
        <v>4148471.16</v>
      </c>
      <c r="E29" s="229">
        <v>0</v>
      </c>
      <c r="F29" s="229">
        <v>6839.15</v>
      </c>
      <c r="G29" s="230">
        <v>4141632.01</v>
      </c>
      <c r="H29" s="227"/>
    </row>
    <row r="30" s="215" customFormat="1" ht="29" customHeight="1" spans="1:8">
      <c r="A30" s="227" t="s">
        <v>359</v>
      </c>
      <c r="B30" s="227" t="s">
        <v>662</v>
      </c>
      <c r="C30" s="228" t="s">
        <v>663</v>
      </c>
      <c r="D30" s="231">
        <v>3840000</v>
      </c>
      <c r="E30" s="229">
        <v>2013043.64</v>
      </c>
      <c r="F30" s="229">
        <v>97702.1</v>
      </c>
      <c r="G30" s="230">
        <v>4162340.18</v>
      </c>
      <c r="H30" s="227"/>
    </row>
    <row r="31" s="215" customFormat="1" ht="29" customHeight="1" spans="1:8">
      <c r="A31" s="227" t="s">
        <v>362</v>
      </c>
      <c r="B31" s="227" t="s">
        <v>664</v>
      </c>
      <c r="C31" s="228" t="s">
        <v>625</v>
      </c>
      <c r="D31" s="229">
        <f>E31+F31+G31</f>
        <v>1115092.56</v>
      </c>
      <c r="E31" s="229">
        <v>1017390.46</v>
      </c>
      <c r="F31" s="229">
        <v>97702.1</v>
      </c>
      <c r="G31" s="230">
        <v>0</v>
      </c>
      <c r="H31" s="227"/>
    </row>
    <row r="32" s="215" customFormat="1" ht="29" customHeight="1" spans="1:8">
      <c r="A32" s="227" t="s">
        <v>363</v>
      </c>
      <c r="B32" s="227" t="s">
        <v>665</v>
      </c>
      <c r="C32" s="228" t="s">
        <v>666</v>
      </c>
      <c r="D32" s="229">
        <f>E32+F32+G32</f>
        <v>414163.19</v>
      </c>
      <c r="E32" s="229">
        <v>0</v>
      </c>
      <c r="F32" s="229">
        <v>0</v>
      </c>
      <c r="G32" s="230">
        <v>414163.19</v>
      </c>
      <c r="H32" s="227"/>
    </row>
    <row r="33" s="215" customFormat="1" ht="29" customHeight="1" spans="1:8">
      <c r="A33" s="227" t="s">
        <v>368</v>
      </c>
      <c r="B33" s="227" t="s">
        <v>667</v>
      </c>
      <c r="C33" s="228" t="s">
        <v>629</v>
      </c>
      <c r="D33" s="229">
        <f>E33+F33+G33</f>
        <v>995653.17</v>
      </c>
      <c r="E33" s="229">
        <v>995653.17</v>
      </c>
      <c r="F33" s="229">
        <v>0</v>
      </c>
      <c r="G33" s="230">
        <v>0</v>
      </c>
      <c r="H33" s="227"/>
    </row>
    <row r="34" s="215" customFormat="1" ht="29" customHeight="1" spans="1:8">
      <c r="A34" s="227" t="s">
        <v>369</v>
      </c>
      <c r="B34" s="227" t="s">
        <v>668</v>
      </c>
      <c r="C34" s="228" t="s">
        <v>669</v>
      </c>
      <c r="D34" s="229">
        <f>E34+F34+G34</f>
        <v>3748176.99</v>
      </c>
      <c r="E34" s="229">
        <v>0</v>
      </c>
      <c r="F34" s="229">
        <v>0</v>
      </c>
      <c r="G34" s="230">
        <v>3748176.99</v>
      </c>
      <c r="H34" s="227"/>
    </row>
    <row r="35" s="215" customFormat="1" ht="29" customHeight="1" spans="1:8">
      <c r="A35" s="227" t="s">
        <v>372</v>
      </c>
      <c r="B35" s="227" t="s">
        <v>670</v>
      </c>
      <c r="C35" s="228" t="s">
        <v>671</v>
      </c>
      <c r="D35" s="231">
        <v>37070000</v>
      </c>
      <c r="E35" s="229">
        <v>14606662.97</v>
      </c>
      <c r="F35" s="229">
        <v>781616.77</v>
      </c>
      <c r="G35" s="230">
        <v>43280054.7</v>
      </c>
      <c r="H35" s="227"/>
    </row>
    <row r="36" s="215" customFormat="1" ht="29" customHeight="1" spans="1:8">
      <c r="A36" s="227" t="s">
        <v>373</v>
      </c>
      <c r="B36" s="227" t="s">
        <v>672</v>
      </c>
      <c r="C36" s="228" t="s">
        <v>625</v>
      </c>
      <c r="D36" s="229">
        <f t="shared" ref="D36:D41" si="1">E36+F36+G36</f>
        <v>4740722.26</v>
      </c>
      <c r="E36" s="229">
        <v>4643020.16</v>
      </c>
      <c r="F36" s="229">
        <v>97702.1</v>
      </c>
      <c r="G36" s="230">
        <v>0</v>
      </c>
      <c r="H36" s="227"/>
    </row>
    <row r="37" s="215" customFormat="1" ht="29" customHeight="1" spans="1:8">
      <c r="A37" s="227" t="s">
        <v>376</v>
      </c>
      <c r="B37" s="227" t="s">
        <v>673</v>
      </c>
      <c r="C37" s="228" t="s">
        <v>627</v>
      </c>
      <c r="D37" s="229">
        <f t="shared" si="1"/>
        <v>2070816.01</v>
      </c>
      <c r="E37" s="229">
        <v>0</v>
      </c>
      <c r="F37" s="229">
        <v>0</v>
      </c>
      <c r="G37" s="230">
        <v>2070816.01</v>
      </c>
      <c r="H37" s="227"/>
    </row>
    <row r="38" s="215" customFormat="1" ht="29" customHeight="1" spans="1:8">
      <c r="A38" s="227" t="s">
        <v>377</v>
      </c>
      <c r="B38" s="227" t="s">
        <v>674</v>
      </c>
      <c r="C38" s="228" t="s">
        <v>675</v>
      </c>
      <c r="D38" s="229">
        <f t="shared" si="1"/>
        <v>1035407.99</v>
      </c>
      <c r="E38" s="229">
        <v>0</v>
      </c>
      <c r="F38" s="229">
        <v>0</v>
      </c>
      <c r="G38" s="230">
        <v>1035407.99</v>
      </c>
      <c r="H38" s="227"/>
    </row>
    <row r="39" s="215" customFormat="1" ht="29" customHeight="1" spans="1:8">
      <c r="A39" s="227" t="s">
        <v>380</v>
      </c>
      <c r="B39" s="227" t="s">
        <v>676</v>
      </c>
      <c r="C39" s="228" t="s">
        <v>677</v>
      </c>
      <c r="D39" s="229">
        <f t="shared" si="1"/>
        <v>3727468.82</v>
      </c>
      <c r="E39" s="229">
        <v>0</v>
      </c>
      <c r="F39" s="229">
        <v>0</v>
      </c>
      <c r="G39" s="230">
        <v>3727468.82</v>
      </c>
      <c r="H39" s="227"/>
    </row>
    <row r="40" s="215" customFormat="1" ht="29" customHeight="1" spans="1:8">
      <c r="A40" s="227" t="s">
        <v>381</v>
      </c>
      <c r="B40" s="227" t="s">
        <v>678</v>
      </c>
      <c r="C40" s="228" t="s">
        <v>629</v>
      </c>
      <c r="D40" s="229">
        <f t="shared" si="1"/>
        <v>10647557.49</v>
      </c>
      <c r="E40" s="229">
        <v>9963642.81</v>
      </c>
      <c r="F40" s="229">
        <v>683914.68</v>
      </c>
      <c r="G40" s="230">
        <v>0</v>
      </c>
      <c r="H40" s="227"/>
    </row>
    <row r="41" s="215" customFormat="1" ht="29" customHeight="1" spans="1:8">
      <c r="A41" s="227" t="s">
        <v>384</v>
      </c>
      <c r="B41" s="227" t="s">
        <v>679</v>
      </c>
      <c r="C41" s="228" t="s">
        <v>680</v>
      </c>
      <c r="D41" s="229">
        <f t="shared" si="1"/>
        <v>36446361.84</v>
      </c>
      <c r="E41" s="229">
        <v>0</v>
      </c>
      <c r="F41" s="229">
        <v>0</v>
      </c>
      <c r="G41" s="230">
        <v>36446361.84</v>
      </c>
      <c r="H41" s="227"/>
    </row>
    <row r="42" s="215" customFormat="1" ht="29" customHeight="1" spans="1:8">
      <c r="A42" s="227" t="s">
        <v>385</v>
      </c>
      <c r="B42" s="227" t="s">
        <v>681</v>
      </c>
      <c r="C42" s="228" t="s">
        <v>682</v>
      </c>
      <c r="D42" s="231">
        <v>11160000</v>
      </c>
      <c r="E42" s="229">
        <v>0</v>
      </c>
      <c r="F42" s="229">
        <v>0</v>
      </c>
      <c r="G42" s="232">
        <v>11160000</v>
      </c>
      <c r="H42" s="227"/>
    </row>
    <row r="43" s="215" customFormat="1" ht="29" customHeight="1" spans="1:8">
      <c r="A43" s="227" t="s">
        <v>388</v>
      </c>
      <c r="B43" s="227" t="s">
        <v>683</v>
      </c>
      <c r="C43" s="228" t="s">
        <v>627</v>
      </c>
      <c r="D43" s="232">
        <v>11160000</v>
      </c>
      <c r="E43" s="229">
        <v>0</v>
      </c>
      <c r="F43" s="229">
        <v>0</v>
      </c>
      <c r="G43" s="232">
        <v>11160000</v>
      </c>
      <c r="H43" s="227"/>
    </row>
    <row r="44" s="215" customFormat="1" ht="29" customHeight="1" spans="1:8">
      <c r="A44" s="227" t="s">
        <v>389</v>
      </c>
      <c r="B44" s="227" t="s">
        <v>684</v>
      </c>
      <c r="C44" s="228" t="s">
        <v>685</v>
      </c>
      <c r="D44" s="231">
        <v>5360000</v>
      </c>
      <c r="E44" s="229">
        <v>4723911.03</v>
      </c>
      <c r="F44" s="229">
        <v>195404.19</v>
      </c>
      <c r="G44" s="230">
        <v>1822318.09</v>
      </c>
      <c r="H44" s="227"/>
    </row>
    <row r="45" s="215" customFormat="1" ht="29" customHeight="1" spans="1:8">
      <c r="A45" s="227" t="s">
        <v>392</v>
      </c>
      <c r="B45" s="227" t="s">
        <v>686</v>
      </c>
      <c r="C45" s="228" t="s">
        <v>625</v>
      </c>
      <c r="D45" s="229">
        <f>E45+F45+G45</f>
        <v>3760767.07</v>
      </c>
      <c r="E45" s="229">
        <v>3760767.07</v>
      </c>
      <c r="F45" s="229">
        <v>0</v>
      </c>
      <c r="G45" s="229">
        <v>0</v>
      </c>
      <c r="H45" s="227"/>
    </row>
    <row r="46" s="215" customFormat="1" ht="29" customHeight="1" spans="1:8">
      <c r="A46" s="227" t="s">
        <v>395</v>
      </c>
      <c r="B46" s="227" t="s">
        <v>687</v>
      </c>
      <c r="C46" s="228" t="s">
        <v>688</v>
      </c>
      <c r="D46" s="229">
        <f>E46+F46+G46</f>
        <v>781071.37</v>
      </c>
      <c r="E46" s="229">
        <v>0</v>
      </c>
      <c r="F46" s="229">
        <v>97702.1</v>
      </c>
      <c r="G46" s="230">
        <v>683369.27</v>
      </c>
      <c r="H46" s="227"/>
    </row>
    <row r="47" s="215" customFormat="1" ht="29" customHeight="1" spans="1:8">
      <c r="A47" s="227" t="s">
        <v>396</v>
      </c>
      <c r="B47" s="227" t="s">
        <v>689</v>
      </c>
      <c r="C47" s="228" t="s">
        <v>690</v>
      </c>
      <c r="D47" s="229">
        <f>E47+F47+G47</f>
        <v>724785.6</v>
      </c>
      <c r="E47" s="229">
        <v>0</v>
      </c>
      <c r="F47" s="229">
        <v>0</v>
      </c>
      <c r="G47" s="230">
        <v>724785.6</v>
      </c>
      <c r="H47" s="227" t="s">
        <v>0</v>
      </c>
    </row>
    <row r="48" s="215" customFormat="1" ht="29" customHeight="1" spans="1:8">
      <c r="A48" s="227" t="s">
        <v>401</v>
      </c>
      <c r="B48" s="227" t="s">
        <v>691</v>
      </c>
      <c r="C48" s="228" t="s">
        <v>675</v>
      </c>
      <c r="D48" s="229">
        <f>E48+F48+G48</f>
        <v>414163.19</v>
      </c>
      <c r="E48" s="229">
        <v>0</v>
      </c>
      <c r="F48" s="229">
        <v>0</v>
      </c>
      <c r="G48" s="230">
        <v>414163.19</v>
      </c>
      <c r="H48" s="227" t="s">
        <v>0</v>
      </c>
    </row>
    <row r="49" s="215" customFormat="1" ht="29" customHeight="1" spans="1:8">
      <c r="A49" s="227" t="s">
        <v>402</v>
      </c>
      <c r="B49" s="227" t="s">
        <v>692</v>
      </c>
      <c r="C49" s="228" t="s">
        <v>629</v>
      </c>
      <c r="D49" s="229">
        <f>E49+F49+G49</f>
        <v>1170225.53</v>
      </c>
      <c r="E49" s="229">
        <v>963143.94</v>
      </c>
      <c r="F49" s="229">
        <v>207081.59</v>
      </c>
      <c r="G49" s="230">
        <v>0</v>
      </c>
      <c r="H49" s="227"/>
    </row>
    <row r="50" s="215" customFormat="1" ht="29" customHeight="1" spans="1:8">
      <c r="A50" s="227" t="s">
        <v>405</v>
      </c>
      <c r="B50" s="227" t="s">
        <v>693</v>
      </c>
      <c r="C50" s="228" t="s">
        <v>694</v>
      </c>
      <c r="D50" s="231">
        <v>10070000</v>
      </c>
      <c r="E50" s="230">
        <v>9222783.42</v>
      </c>
      <c r="F50" s="230">
        <v>293106.29</v>
      </c>
      <c r="G50" s="230">
        <v>3106224.02</v>
      </c>
      <c r="H50" s="227"/>
    </row>
    <row r="51" s="215" customFormat="1" ht="29" customHeight="1" spans="1:8">
      <c r="A51" s="227" t="s">
        <v>406</v>
      </c>
      <c r="B51" s="227" t="s">
        <v>695</v>
      </c>
      <c r="C51" s="228" t="s">
        <v>625</v>
      </c>
      <c r="D51" s="229">
        <f>E51+F51+G51</f>
        <v>9138036.86</v>
      </c>
      <c r="E51" s="229">
        <v>8844930.57</v>
      </c>
      <c r="F51" s="229">
        <v>293106.29</v>
      </c>
      <c r="G51" s="230">
        <v>0</v>
      </c>
      <c r="H51" s="227"/>
    </row>
    <row r="52" s="215" customFormat="1" ht="29" customHeight="1" spans="1:8">
      <c r="A52" s="227" t="s">
        <v>411</v>
      </c>
      <c r="B52" s="227" t="s">
        <v>696</v>
      </c>
      <c r="C52" s="228" t="s">
        <v>627</v>
      </c>
      <c r="D52" s="229">
        <f>E52+F52+G52</f>
        <v>2609228.17</v>
      </c>
      <c r="E52" s="229">
        <v>0</v>
      </c>
      <c r="F52" s="229">
        <v>0</v>
      </c>
      <c r="G52" s="230">
        <v>2609228.17</v>
      </c>
      <c r="H52" s="227"/>
    </row>
    <row r="53" s="215" customFormat="1" ht="29" customHeight="1" spans="1:8">
      <c r="A53" s="227" t="s">
        <v>412</v>
      </c>
      <c r="B53" s="227" t="s">
        <v>697</v>
      </c>
      <c r="C53" s="228" t="s">
        <v>698</v>
      </c>
      <c r="D53" s="229">
        <f>E53+F53+G53</f>
        <v>289914.23</v>
      </c>
      <c r="E53" s="230">
        <v>0</v>
      </c>
      <c r="F53" s="230">
        <v>0</v>
      </c>
      <c r="G53" s="230">
        <v>289914.23</v>
      </c>
      <c r="H53" s="227"/>
    </row>
    <row r="54" s="215" customFormat="1" ht="29" customHeight="1" spans="1:8">
      <c r="A54" s="227" t="s">
        <v>417</v>
      </c>
      <c r="B54" s="227" t="s">
        <v>699</v>
      </c>
      <c r="C54" s="228" t="s">
        <v>629</v>
      </c>
      <c r="D54" s="229">
        <f>E54+F54+G54</f>
        <v>377852.83</v>
      </c>
      <c r="E54" s="229">
        <v>377852.83</v>
      </c>
      <c r="F54" s="229">
        <v>0</v>
      </c>
      <c r="G54" s="230">
        <v>0</v>
      </c>
      <c r="H54" s="227"/>
    </row>
    <row r="55" s="215" customFormat="1" ht="29" customHeight="1" spans="1:8">
      <c r="A55" s="227" t="s">
        <v>418</v>
      </c>
      <c r="B55" s="227" t="s">
        <v>700</v>
      </c>
      <c r="C55" s="228" t="s">
        <v>701</v>
      </c>
      <c r="D55" s="229">
        <f>E55+F55+G55</f>
        <v>207081.59</v>
      </c>
      <c r="E55" s="230">
        <v>0</v>
      </c>
      <c r="F55" s="229">
        <v>0</v>
      </c>
      <c r="G55" s="230">
        <v>207081.59</v>
      </c>
      <c r="H55" s="227"/>
    </row>
    <row r="56" s="215" customFormat="1" ht="29" customHeight="1" spans="1:8">
      <c r="A56" s="227" t="s">
        <v>423</v>
      </c>
      <c r="B56" s="227" t="s">
        <v>702</v>
      </c>
      <c r="C56" s="228" t="s">
        <v>703</v>
      </c>
      <c r="D56" s="231">
        <v>2850000</v>
      </c>
      <c r="E56" s="229">
        <v>1742896.27</v>
      </c>
      <c r="F56" s="229">
        <v>195404.19</v>
      </c>
      <c r="G56" s="230">
        <v>2153648.65</v>
      </c>
      <c r="H56" s="227"/>
    </row>
    <row r="57" s="215" customFormat="1" ht="29" customHeight="1" spans="1:8">
      <c r="A57" s="227" t="s">
        <v>424</v>
      </c>
      <c r="B57" s="227" t="s">
        <v>704</v>
      </c>
      <c r="C57" s="228" t="s">
        <v>625</v>
      </c>
      <c r="D57" s="229">
        <f>E57+F57+G57</f>
        <v>1505008.67</v>
      </c>
      <c r="E57" s="229">
        <v>1407306.57</v>
      </c>
      <c r="F57" s="229">
        <v>97702.1</v>
      </c>
      <c r="G57" s="229">
        <v>0</v>
      </c>
      <c r="H57" s="227"/>
    </row>
    <row r="58" s="215" customFormat="1" ht="29" customHeight="1" spans="1:8">
      <c r="A58" s="227" t="s">
        <v>429</v>
      </c>
      <c r="B58" s="227" t="s">
        <v>705</v>
      </c>
      <c r="C58" s="228" t="s">
        <v>627</v>
      </c>
      <c r="D58" s="229">
        <f>E58+F58+G58</f>
        <v>2064977.3</v>
      </c>
      <c r="E58" s="229">
        <v>0</v>
      </c>
      <c r="F58" s="229">
        <v>97702.1</v>
      </c>
      <c r="G58" s="230">
        <v>1967275.2</v>
      </c>
      <c r="H58" s="227"/>
    </row>
    <row r="59" s="215" customFormat="1" ht="29" customHeight="1" spans="1:8">
      <c r="A59" s="227" t="s">
        <v>430</v>
      </c>
      <c r="B59" s="227" t="s">
        <v>706</v>
      </c>
      <c r="C59" s="228" t="s">
        <v>629</v>
      </c>
      <c r="D59" s="229">
        <f>E59+F59+G59</f>
        <v>335589.69</v>
      </c>
      <c r="E59" s="229">
        <v>335589.69</v>
      </c>
      <c r="F59" s="229">
        <v>0</v>
      </c>
      <c r="G59" s="230">
        <v>0</v>
      </c>
      <c r="H59" s="227"/>
    </row>
    <row r="60" s="215" customFormat="1" ht="29" customHeight="1" spans="1:8">
      <c r="A60" s="227" t="s">
        <v>433</v>
      </c>
      <c r="B60" s="227" t="s">
        <v>707</v>
      </c>
      <c r="C60" s="228" t="s">
        <v>708</v>
      </c>
      <c r="D60" s="229">
        <f>E60+F60+G60</f>
        <v>186373.42</v>
      </c>
      <c r="E60" s="229">
        <v>0</v>
      </c>
      <c r="F60" s="229">
        <v>0</v>
      </c>
      <c r="G60" s="230">
        <v>186373.42</v>
      </c>
      <c r="H60" s="227"/>
    </row>
    <row r="61" s="215" customFormat="1" ht="29" customHeight="1" spans="1:8">
      <c r="A61" s="227" t="s">
        <v>434</v>
      </c>
      <c r="B61" s="227" t="s">
        <v>709</v>
      </c>
      <c r="C61" s="228" t="s">
        <v>710</v>
      </c>
      <c r="D61" s="233">
        <v>6010000</v>
      </c>
      <c r="E61" s="229">
        <v>28085548.92</v>
      </c>
      <c r="F61" s="229">
        <v>195404.19</v>
      </c>
      <c r="G61" s="230">
        <v>4928542.11</v>
      </c>
      <c r="H61" s="227"/>
    </row>
    <row r="62" s="215" customFormat="1" ht="29" customHeight="1" spans="1:8">
      <c r="A62" s="227" t="s">
        <v>437</v>
      </c>
      <c r="B62" s="227" t="s">
        <v>711</v>
      </c>
      <c r="C62" s="228" t="s">
        <v>625</v>
      </c>
      <c r="D62" s="229">
        <f>E62+F62+G62</f>
        <v>2906256.98</v>
      </c>
      <c r="E62" s="229">
        <v>2808554.88</v>
      </c>
      <c r="F62" s="229">
        <v>97702.1</v>
      </c>
      <c r="G62" s="230">
        <v>0</v>
      </c>
      <c r="H62" s="227"/>
    </row>
    <row r="63" s="215" customFormat="1" ht="29" customHeight="1" spans="1:8">
      <c r="A63" s="227" t="s">
        <v>440</v>
      </c>
      <c r="B63" s="227" t="s">
        <v>712</v>
      </c>
      <c r="C63" s="228" t="s">
        <v>627</v>
      </c>
      <c r="D63" s="229">
        <f>E63+F63+G63</f>
        <v>491157.13</v>
      </c>
      <c r="E63" s="229">
        <v>0</v>
      </c>
      <c r="F63" s="229">
        <v>97702.1</v>
      </c>
      <c r="G63" s="230">
        <v>393455.03</v>
      </c>
      <c r="H63" s="227"/>
    </row>
    <row r="64" s="215" customFormat="1" ht="29" customHeight="1" spans="1:8">
      <c r="A64" s="227" t="s">
        <v>441</v>
      </c>
      <c r="B64" s="227" t="s">
        <v>713</v>
      </c>
      <c r="C64" s="228" t="s">
        <v>714</v>
      </c>
      <c r="D64" s="229">
        <f>E64+F64+G64</f>
        <v>4141632.01</v>
      </c>
      <c r="E64" s="229">
        <v>0</v>
      </c>
      <c r="F64" s="229">
        <v>0</v>
      </c>
      <c r="G64" s="230">
        <v>4141632.01</v>
      </c>
      <c r="H64" s="227"/>
    </row>
    <row r="65" s="215" customFormat="1" ht="29" customHeight="1" spans="1:8">
      <c r="A65" s="227" t="s">
        <v>444</v>
      </c>
      <c r="B65" s="227" t="s">
        <v>715</v>
      </c>
      <c r="C65" s="228" t="s">
        <v>716</v>
      </c>
      <c r="D65" s="229">
        <f>E65+F65+G65</f>
        <v>393455.03</v>
      </c>
      <c r="E65" s="229">
        <v>0</v>
      </c>
      <c r="F65" s="229">
        <v>0</v>
      </c>
      <c r="G65" s="230">
        <v>393455.03</v>
      </c>
      <c r="H65" s="227"/>
    </row>
    <row r="66" s="215" customFormat="1" ht="29" customHeight="1" spans="1:8">
      <c r="A66" s="227" t="s">
        <v>445</v>
      </c>
      <c r="B66" s="227" t="s">
        <v>717</v>
      </c>
      <c r="C66" s="228" t="s">
        <v>718</v>
      </c>
      <c r="D66" s="231">
        <v>1340000</v>
      </c>
      <c r="E66" s="229">
        <v>799371.35</v>
      </c>
      <c r="F66" s="229">
        <v>97702.1</v>
      </c>
      <c r="G66" s="230">
        <v>1138948.8</v>
      </c>
      <c r="H66" s="227"/>
    </row>
    <row r="67" s="215" customFormat="1" ht="29" customHeight="1" spans="1:8">
      <c r="A67" s="227" t="s">
        <v>448</v>
      </c>
      <c r="B67" s="227" t="s">
        <v>719</v>
      </c>
      <c r="C67" s="228" t="s">
        <v>625</v>
      </c>
      <c r="D67" s="229">
        <f>E67+F67+G67</f>
        <v>897073.45</v>
      </c>
      <c r="E67" s="229">
        <v>799371.35</v>
      </c>
      <c r="F67" s="229">
        <v>97702.1</v>
      </c>
      <c r="G67" s="230">
        <v>0</v>
      </c>
      <c r="H67" s="230"/>
    </row>
    <row r="68" s="215" customFormat="1" ht="29" customHeight="1" spans="1:8">
      <c r="A68" s="227" t="s">
        <v>449</v>
      </c>
      <c r="B68" s="227" t="s">
        <v>720</v>
      </c>
      <c r="C68" s="228" t="s">
        <v>627</v>
      </c>
      <c r="D68" s="229">
        <f>E68+F68+G68</f>
        <v>1138948.8</v>
      </c>
      <c r="E68" s="229">
        <v>0</v>
      </c>
      <c r="F68" s="229">
        <v>0</v>
      </c>
      <c r="G68" s="230">
        <v>1138948.8</v>
      </c>
      <c r="H68" s="227"/>
    </row>
    <row r="69" s="215" customFormat="1" ht="29" customHeight="1" spans="1:8">
      <c r="A69" s="227" t="s">
        <v>452</v>
      </c>
      <c r="B69" s="227" t="s">
        <v>721</v>
      </c>
      <c r="C69" s="228" t="s">
        <v>722</v>
      </c>
      <c r="D69" s="231">
        <v>4400000</v>
      </c>
      <c r="E69" s="229">
        <v>5180578.19</v>
      </c>
      <c r="F69" s="229">
        <v>586212.58</v>
      </c>
      <c r="G69" s="230">
        <v>2381438.4</v>
      </c>
      <c r="H69" s="227"/>
    </row>
    <row r="70" s="215" customFormat="1" ht="29" customHeight="1" spans="1:8">
      <c r="A70" s="227" t="s">
        <v>453</v>
      </c>
      <c r="B70" s="227" t="s">
        <v>723</v>
      </c>
      <c r="C70" s="228" t="s">
        <v>625</v>
      </c>
      <c r="D70" s="229">
        <f>E70+F70+G70</f>
        <v>5046028.73</v>
      </c>
      <c r="E70" s="229">
        <v>4459816.15</v>
      </c>
      <c r="F70" s="229">
        <v>586212.58</v>
      </c>
      <c r="G70" s="230">
        <v>0</v>
      </c>
      <c r="H70" s="227"/>
    </row>
    <row r="71" s="215" customFormat="1" ht="29" customHeight="1" spans="1:8">
      <c r="A71" s="227" t="s">
        <v>458</v>
      </c>
      <c r="B71" s="227" t="s">
        <v>724</v>
      </c>
      <c r="C71" s="228" t="s">
        <v>627</v>
      </c>
      <c r="D71" s="229">
        <f>E71+F71+G71</f>
        <v>2381438.4</v>
      </c>
      <c r="E71" s="229">
        <v>0</v>
      </c>
      <c r="F71" s="229">
        <v>0</v>
      </c>
      <c r="G71" s="230">
        <v>2381438.4</v>
      </c>
      <c r="H71" s="227"/>
    </row>
    <row r="72" s="215" customFormat="1" ht="29" customHeight="1" spans="1:8">
      <c r="A72" s="227" t="s">
        <v>459</v>
      </c>
      <c r="B72" s="227" t="s">
        <v>725</v>
      </c>
      <c r="C72" s="228" t="s">
        <v>629</v>
      </c>
      <c r="D72" s="229">
        <f>E72+F72+G72</f>
        <v>720762.03</v>
      </c>
      <c r="E72" s="229">
        <v>720762.03</v>
      </c>
      <c r="F72" s="229">
        <v>0</v>
      </c>
      <c r="G72" s="230">
        <v>0</v>
      </c>
      <c r="H72" s="227"/>
    </row>
    <row r="73" s="215" customFormat="1" ht="29" customHeight="1" spans="1:8">
      <c r="A73" s="227" t="s">
        <v>462</v>
      </c>
      <c r="B73" s="227" t="s">
        <v>726</v>
      </c>
      <c r="C73" s="228" t="s">
        <v>727</v>
      </c>
      <c r="D73" s="231">
        <v>28400000</v>
      </c>
      <c r="E73" s="229">
        <v>13303658.06</v>
      </c>
      <c r="F73" s="229">
        <v>959434.59</v>
      </c>
      <c r="G73" s="230">
        <v>35783700.73</v>
      </c>
      <c r="H73" s="227"/>
    </row>
    <row r="74" s="215" customFormat="1" ht="29" customHeight="1" spans="1:8">
      <c r="A74" s="227" t="s">
        <v>463</v>
      </c>
      <c r="B74" s="227" t="s">
        <v>728</v>
      </c>
      <c r="C74" s="228" t="s">
        <v>625</v>
      </c>
      <c r="D74" s="229">
        <f>E74+F74+G74</f>
        <v>11113196.81</v>
      </c>
      <c r="E74" s="229">
        <v>10429282.13</v>
      </c>
      <c r="F74" s="229">
        <v>683914.68</v>
      </c>
      <c r="G74" s="230">
        <v>0</v>
      </c>
      <c r="H74" s="227"/>
    </row>
    <row r="75" s="215" customFormat="1" ht="29" customHeight="1" spans="1:8">
      <c r="A75" s="227" t="s">
        <v>466</v>
      </c>
      <c r="B75" s="227" t="s">
        <v>729</v>
      </c>
      <c r="C75" s="228" t="s">
        <v>627</v>
      </c>
      <c r="D75" s="229">
        <f>E75+F75+G75</f>
        <v>29743231.8</v>
      </c>
      <c r="E75" s="229">
        <v>0</v>
      </c>
      <c r="F75" s="229">
        <v>275519.91</v>
      </c>
      <c r="G75" s="230">
        <v>29467711.89</v>
      </c>
      <c r="H75" s="227"/>
    </row>
    <row r="76" s="215" customFormat="1" ht="29" customHeight="1" spans="1:8">
      <c r="A76" s="227" t="s">
        <v>469</v>
      </c>
      <c r="B76" s="227" t="s">
        <v>730</v>
      </c>
      <c r="C76" s="228" t="s">
        <v>731</v>
      </c>
      <c r="D76" s="229">
        <f>E76+F76+G76</f>
        <v>571542.19</v>
      </c>
      <c r="E76" s="230">
        <v>0</v>
      </c>
      <c r="F76" s="230">
        <v>0</v>
      </c>
      <c r="G76" s="230">
        <v>571542.19</v>
      </c>
      <c r="H76" s="227"/>
    </row>
    <row r="77" s="215" customFormat="1" ht="29" customHeight="1" spans="1:8">
      <c r="A77" s="227" t="s">
        <v>470</v>
      </c>
      <c r="B77" s="227" t="s">
        <v>732</v>
      </c>
      <c r="C77" s="228" t="s">
        <v>629</v>
      </c>
      <c r="D77" s="229">
        <f>E77+F77+G77</f>
        <v>2874375.92</v>
      </c>
      <c r="E77" s="229">
        <v>2874375.92</v>
      </c>
      <c r="F77" s="229">
        <v>0</v>
      </c>
      <c r="G77" s="230">
        <v>0</v>
      </c>
      <c r="H77" s="227"/>
    </row>
    <row r="78" s="215" customFormat="1" ht="29" customHeight="1" spans="1:8">
      <c r="A78" s="227" t="s">
        <v>473</v>
      </c>
      <c r="B78" s="227" t="s">
        <v>733</v>
      </c>
      <c r="C78" s="228" t="s">
        <v>734</v>
      </c>
      <c r="D78" s="229">
        <f>E78+F78+G78</f>
        <v>600536.64</v>
      </c>
      <c r="E78" s="229">
        <v>0</v>
      </c>
      <c r="F78" s="229">
        <v>0</v>
      </c>
      <c r="G78" s="230">
        <v>600536.64</v>
      </c>
      <c r="H78" s="227"/>
    </row>
    <row r="79" s="215" customFormat="1" ht="29" customHeight="1" spans="1:8">
      <c r="A79" s="227" t="s">
        <v>478</v>
      </c>
      <c r="B79" s="227" t="s">
        <v>735</v>
      </c>
      <c r="C79" s="228" t="s">
        <v>736</v>
      </c>
      <c r="D79" s="231">
        <v>8080000</v>
      </c>
      <c r="E79" s="229">
        <v>4432598.5</v>
      </c>
      <c r="F79" s="229">
        <v>121150.6</v>
      </c>
      <c r="G79" s="230">
        <v>9380796.54</v>
      </c>
      <c r="H79" s="227"/>
    </row>
    <row r="80" s="215" customFormat="1" ht="29" customHeight="1" spans="1:8">
      <c r="A80" s="227" t="s">
        <v>481</v>
      </c>
      <c r="B80" s="227" t="s">
        <v>737</v>
      </c>
      <c r="C80" s="228" t="s">
        <v>625</v>
      </c>
      <c r="D80" s="229">
        <f>E80+F80+G80</f>
        <v>2645894.28</v>
      </c>
      <c r="E80" s="229">
        <v>2524743.68</v>
      </c>
      <c r="F80" s="229">
        <v>121150.6</v>
      </c>
      <c r="G80" s="230">
        <v>0</v>
      </c>
      <c r="H80" s="227"/>
    </row>
    <row r="81" s="215" customFormat="1" ht="29" customHeight="1" spans="1:8">
      <c r="A81" s="227" t="s">
        <v>486</v>
      </c>
      <c r="B81" s="227" t="s">
        <v>738</v>
      </c>
      <c r="C81" s="228" t="s">
        <v>627</v>
      </c>
      <c r="D81" s="229">
        <f>E81+F81+G81</f>
        <v>517040.03</v>
      </c>
      <c r="E81" s="229">
        <v>0</v>
      </c>
      <c r="F81" s="229">
        <v>0</v>
      </c>
      <c r="G81" s="230">
        <v>517040.03</v>
      </c>
      <c r="H81" s="227"/>
    </row>
    <row r="82" s="215" customFormat="1" ht="29" customHeight="1" spans="1:8">
      <c r="A82" s="227" t="s">
        <v>489</v>
      </c>
      <c r="B82" s="227" t="s">
        <v>739</v>
      </c>
      <c r="C82" s="228" t="s">
        <v>629</v>
      </c>
      <c r="D82" s="229">
        <f>E82+F82+G82</f>
        <v>1907854.81</v>
      </c>
      <c r="E82" s="229">
        <v>1907854.81</v>
      </c>
      <c r="F82" s="229">
        <v>0</v>
      </c>
      <c r="G82" s="230">
        <v>0</v>
      </c>
      <c r="H82" s="227"/>
    </row>
    <row r="83" s="215" customFormat="1" ht="29" customHeight="1" spans="1:8">
      <c r="A83" s="227" t="s">
        <v>490</v>
      </c>
      <c r="B83" s="227" t="s">
        <v>740</v>
      </c>
      <c r="C83" s="228" t="s">
        <v>741</v>
      </c>
      <c r="D83" s="229">
        <f>E83+F83+G83</f>
        <v>4203756.51</v>
      </c>
      <c r="E83" s="229">
        <v>0</v>
      </c>
      <c r="F83" s="229">
        <v>0</v>
      </c>
      <c r="G83" s="230">
        <v>4203756.51</v>
      </c>
      <c r="H83" s="227"/>
    </row>
    <row r="84" s="215" customFormat="1" ht="29" customHeight="1" spans="1:8">
      <c r="A84" s="227" t="s">
        <v>493</v>
      </c>
      <c r="B84" s="227" t="s">
        <v>742</v>
      </c>
      <c r="C84" s="228" t="s">
        <v>743</v>
      </c>
      <c r="D84" s="231">
        <v>7680000</v>
      </c>
      <c r="E84" s="229">
        <v>1841107.25</v>
      </c>
      <c r="F84" s="229">
        <v>97702.1</v>
      </c>
      <c r="G84" s="230">
        <v>11990024.72</v>
      </c>
      <c r="H84" s="227"/>
    </row>
    <row r="85" s="215" customFormat="1" ht="29" customHeight="1" spans="1:8">
      <c r="A85" s="227" t="s">
        <v>496</v>
      </c>
      <c r="B85" s="227" t="s">
        <v>744</v>
      </c>
      <c r="C85" s="228" t="s">
        <v>625</v>
      </c>
      <c r="D85" s="229">
        <f>E85+F85+G85</f>
        <v>1841107.25</v>
      </c>
      <c r="E85" s="229">
        <v>1841107.25</v>
      </c>
      <c r="F85" s="229">
        <v>0</v>
      </c>
      <c r="G85" s="230">
        <v>0</v>
      </c>
      <c r="H85" s="227"/>
    </row>
    <row r="86" s="215" customFormat="1" ht="29" customHeight="1" spans="1:8">
      <c r="A86" s="227" t="s">
        <v>499</v>
      </c>
      <c r="B86" s="227" t="s">
        <v>745</v>
      </c>
      <c r="C86" s="228" t="s">
        <v>627</v>
      </c>
      <c r="D86" s="229">
        <f>E86+F86+G86</f>
        <v>12087726.82</v>
      </c>
      <c r="E86" s="229">
        <v>0</v>
      </c>
      <c r="F86" s="229">
        <v>97702.1</v>
      </c>
      <c r="G86" s="230">
        <v>11990024.72</v>
      </c>
      <c r="H86" s="227"/>
    </row>
    <row r="87" s="215" customFormat="1" ht="29" customHeight="1" spans="1:8">
      <c r="A87" s="227" t="s">
        <v>504</v>
      </c>
      <c r="B87" s="227" t="s">
        <v>746</v>
      </c>
      <c r="C87" s="228" t="s">
        <v>747</v>
      </c>
      <c r="D87" s="231">
        <v>27650000</v>
      </c>
      <c r="E87" s="229">
        <v>27697502.02</v>
      </c>
      <c r="F87" s="229">
        <v>97702.1</v>
      </c>
      <c r="G87" s="230">
        <v>6688735.71</v>
      </c>
      <c r="H87" s="227"/>
    </row>
    <row r="88" s="215" customFormat="1" ht="29" customHeight="1" spans="1:8">
      <c r="A88" s="227" t="s">
        <v>509</v>
      </c>
      <c r="B88" s="227" t="s">
        <v>748</v>
      </c>
      <c r="C88" s="228" t="s">
        <v>625</v>
      </c>
      <c r="D88" s="229">
        <f>E88+F88+G88</f>
        <v>13036946.6</v>
      </c>
      <c r="E88" s="229">
        <v>12409943.95</v>
      </c>
      <c r="F88" s="229">
        <v>97702.1</v>
      </c>
      <c r="G88" s="230">
        <v>529300.55</v>
      </c>
      <c r="H88" s="227"/>
    </row>
    <row r="89" s="215" customFormat="1" ht="29" customHeight="1" spans="1:8">
      <c r="A89" s="227" t="s">
        <v>512</v>
      </c>
      <c r="B89" s="227" t="s">
        <v>749</v>
      </c>
      <c r="C89" s="228" t="s">
        <v>627</v>
      </c>
      <c r="D89" s="229">
        <f>E89+F89+G89</f>
        <v>6159435.13</v>
      </c>
      <c r="E89" s="229">
        <v>0</v>
      </c>
      <c r="F89" s="229">
        <v>0</v>
      </c>
      <c r="G89" s="230">
        <v>6159435.13</v>
      </c>
      <c r="H89" s="227"/>
    </row>
    <row r="90" s="215" customFormat="1" ht="29" customHeight="1" spans="1:8">
      <c r="A90" s="227" t="s">
        <v>517</v>
      </c>
      <c r="B90" s="227" t="s">
        <v>750</v>
      </c>
      <c r="C90" s="228" t="s">
        <v>629</v>
      </c>
      <c r="D90" s="229">
        <f>E90+F90+G90</f>
        <v>15287558.07</v>
      </c>
      <c r="E90" s="229">
        <v>15287558.07</v>
      </c>
      <c r="F90" s="229">
        <v>0</v>
      </c>
      <c r="G90" s="230">
        <v>0</v>
      </c>
      <c r="H90" s="227"/>
    </row>
    <row r="91" s="215" customFormat="1" ht="29" customHeight="1" spans="1:8">
      <c r="A91" s="227" t="s">
        <v>522</v>
      </c>
      <c r="B91" s="227" t="s">
        <v>751</v>
      </c>
      <c r="C91" s="228" t="s">
        <v>752</v>
      </c>
      <c r="D91" s="231">
        <v>830000</v>
      </c>
      <c r="E91" s="229">
        <v>0</v>
      </c>
      <c r="F91" s="229">
        <v>0</v>
      </c>
      <c r="G91" s="230">
        <v>830000</v>
      </c>
      <c r="H91" s="227"/>
    </row>
    <row r="92" s="215" customFormat="1" ht="29" customHeight="1" spans="1:8">
      <c r="A92" s="227" t="s">
        <v>525</v>
      </c>
      <c r="B92" s="227" t="s">
        <v>753</v>
      </c>
      <c r="C92" s="228" t="s">
        <v>752</v>
      </c>
      <c r="D92" s="229">
        <f>E92+F92+G92</f>
        <v>828326.39</v>
      </c>
      <c r="E92" s="229">
        <v>0</v>
      </c>
      <c r="F92" s="229">
        <v>0</v>
      </c>
      <c r="G92" s="230">
        <v>828326.39</v>
      </c>
      <c r="H92" s="227"/>
    </row>
    <row r="93" s="215" customFormat="1" ht="29" customHeight="1" spans="1:8">
      <c r="A93" s="227" t="s">
        <v>530</v>
      </c>
      <c r="B93" s="227" t="s">
        <v>754</v>
      </c>
      <c r="C93" s="228" t="s">
        <v>755</v>
      </c>
      <c r="D93" s="229">
        <f>E93+F93+G93</f>
        <v>828326.39</v>
      </c>
      <c r="E93" s="229">
        <v>0</v>
      </c>
      <c r="F93" s="229">
        <v>0</v>
      </c>
      <c r="G93" s="230">
        <v>828326.39</v>
      </c>
      <c r="H93" s="227"/>
    </row>
    <row r="94" s="215" customFormat="1" ht="29" customHeight="1" spans="1:8">
      <c r="A94" s="227" t="s">
        <v>533</v>
      </c>
      <c r="B94" s="227" t="s">
        <v>756</v>
      </c>
      <c r="C94" s="228" t="s">
        <v>757</v>
      </c>
      <c r="D94" s="229">
        <f>E94+F94+G94</f>
        <v>517704</v>
      </c>
      <c r="E94" s="229">
        <v>0</v>
      </c>
      <c r="F94" s="229">
        <v>0</v>
      </c>
      <c r="G94" s="230">
        <v>517704</v>
      </c>
      <c r="H94" s="227"/>
    </row>
    <row r="95" s="215" customFormat="1" ht="29" customHeight="1" spans="1:8">
      <c r="A95" s="227" t="s">
        <v>538</v>
      </c>
      <c r="B95" s="227" t="s">
        <v>758</v>
      </c>
      <c r="C95" s="228" t="s">
        <v>759</v>
      </c>
      <c r="D95" s="229">
        <f>E95+F95+G95</f>
        <v>517704</v>
      </c>
      <c r="E95" s="229">
        <v>0</v>
      </c>
      <c r="F95" s="229">
        <v>0</v>
      </c>
      <c r="G95" s="230">
        <v>517704</v>
      </c>
      <c r="H95" s="227"/>
    </row>
    <row r="96" s="215" customFormat="1" ht="29" customHeight="1" spans="1:8">
      <c r="A96" s="227" t="s">
        <v>541</v>
      </c>
      <c r="B96" s="227" t="s">
        <v>760</v>
      </c>
      <c r="C96" s="228" t="s">
        <v>761</v>
      </c>
      <c r="D96" s="229">
        <f>E96+F96+G96</f>
        <v>103540.78</v>
      </c>
      <c r="E96" s="229">
        <v>0</v>
      </c>
      <c r="F96" s="229">
        <v>0</v>
      </c>
      <c r="G96" s="230">
        <v>103540.78</v>
      </c>
      <c r="H96" s="227"/>
    </row>
    <row r="97" s="215" customFormat="1" ht="29" customHeight="1" spans="1:8">
      <c r="A97" s="227" t="s">
        <v>546</v>
      </c>
      <c r="B97" s="227" t="s">
        <v>762</v>
      </c>
      <c r="C97" s="228" t="s">
        <v>763</v>
      </c>
      <c r="D97" s="231">
        <v>97780000</v>
      </c>
      <c r="E97" s="229">
        <v>55383972.69</v>
      </c>
      <c r="F97" s="229">
        <v>8447323.29</v>
      </c>
      <c r="G97" s="230">
        <v>51356237.16</v>
      </c>
      <c r="H97" s="227"/>
    </row>
    <row r="98" s="215" customFormat="1" ht="29" customHeight="1" spans="1:8">
      <c r="A98" s="227" t="s">
        <v>549</v>
      </c>
      <c r="B98" s="227" t="s">
        <v>764</v>
      </c>
      <c r="C98" s="228" t="s">
        <v>765</v>
      </c>
      <c r="D98" s="229">
        <f>E98+F98+G98</f>
        <v>852676.65</v>
      </c>
      <c r="E98" s="229">
        <v>650670.89</v>
      </c>
      <c r="F98" s="229">
        <v>15632.34</v>
      </c>
      <c r="G98" s="230">
        <v>186373.42</v>
      </c>
      <c r="H98" s="227"/>
    </row>
    <row r="99" s="215" customFormat="1" ht="29" customHeight="1" spans="1:8">
      <c r="A99" s="227" t="s">
        <v>552</v>
      </c>
      <c r="B99" s="227" t="s">
        <v>766</v>
      </c>
      <c r="C99" s="228" t="s">
        <v>767</v>
      </c>
      <c r="D99" s="229">
        <f>E99+F99+G99</f>
        <v>852676.65</v>
      </c>
      <c r="E99" s="229">
        <v>650670.89</v>
      </c>
      <c r="F99" s="229">
        <v>15632.34</v>
      </c>
      <c r="G99" s="230">
        <v>186373.42</v>
      </c>
      <c r="H99" s="227"/>
    </row>
    <row r="100" s="215" customFormat="1" ht="29" customHeight="1" spans="1:8">
      <c r="A100" s="227" t="s">
        <v>555</v>
      </c>
      <c r="B100" s="227" t="s">
        <v>768</v>
      </c>
      <c r="C100" s="228" t="s">
        <v>769</v>
      </c>
      <c r="D100" s="234">
        <v>86970000</v>
      </c>
      <c r="E100" s="229">
        <v>45975842.67</v>
      </c>
      <c r="F100" s="229">
        <v>7650074.18</v>
      </c>
      <c r="G100" s="230">
        <v>45951407.36</v>
      </c>
      <c r="H100" s="227"/>
    </row>
    <row r="101" s="215" customFormat="1" ht="29" customHeight="1" spans="1:8">
      <c r="A101" s="227" t="s">
        <v>558</v>
      </c>
      <c r="B101" s="227" t="s">
        <v>770</v>
      </c>
      <c r="C101" s="228" t="s">
        <v>625</v>
      </c>
      <c r="D101" s="229">
        <f t="shared" ref="D101:D106" si="2">E101+F101+G101</f>
        <v>46503957.77</v>
      </c>
      <c r="E101" s="229">
        <v>38853883.59</v>
      </c>
      <c r="F101" s="229">
        <v>7650074.18</v>
      </c>
      <c r="G101" s="230">
        <v>0</v>
      </c>
      <c r="H101" s="227"/>
    </row>
    <row r="102" s="215" customFormat="1" ht="29" customHeight="1" spans="1:8">
      <c r="A102" s="227" t="s">
        <v>559</v>
      </c>
      <c r="B102" s="227" t="s">
        <v>771</v>
      </c>
      <c r="C102" s="228" t="s">
        <v>627</v>
      </c>
      <c r="D102" s="229">
        <f t="shared" si="2"/>
        <v>954646181</v>
      </c>
      <c r="E102" s="229">
        <v>0</v>
      </c>
      <c r="F102" s="229">
        <v>0</v>
      </c>
      <c r="G102" s="230">
        <v>954646181</v>
      </c>
      <c r="H102" s="227"/>
    </row>
    <row r="103" s="215" customFormat="1" ht="29" customHeight="1" spans="1:8">
      <c r="A103" s="227" t="s">
        <v>561</v>
      </c>
      <c r="B103" s="227" t="s">
        <v>772</v>
      </c>
      <c r="C103" s="228" t="s">
        <v>675</v>
      </c>
      <c r="D103" s="229">
        <f t="shared" si="2"/>
        <v>4141632.01</v>
      </c>
      <c r="E103" s="229">
        <v>0</v>
      </c>
      <c r="F103" s="229">
        <v>0</v>
      </c>
      <c r="G103" s="230">
        <v>4141632.01</v>
      </c>
      <c r="H103" s="227"/>
    </row>
    <row r="104" s="215" customFormat="1" ht="29" customHeight="1" spans="1:8">
      <c r="A104" s="227" t="s">
        <v>562</v>
      </c>
      <c r="B104" s="227" t="s">
        <v>773</v>
      </c>
      <c r="C104" s="228" t="s">
        <v>774</v>
      </c>
      <c r="D104" s="229">
        <f t="shared" si="2"/>
        <v>2484979.2</v>
      </c>
      <c r="E104" s="229">
        <v>0</v>
      </c>
      <c r="F104" s="229">
        <v>0</v>
      </c>
      <c r="G104" s="230">
        <v>2484979.2</v>
      </c>
      <c r="H104" s="227"/>
    </row>
    <row r="105" s="215" customFormat="1" ht="29" customHeight="1" spans="1:8">
      <c r="A105" s="227" t="s">
        <v>565</v>
      </c>
      <c r="B105" s="227" t="s">
        <v>775</v>
      </c>
      <c r="C105" s="228" t="s">
        <v>629</v>
      </c>
      <c r="D105" s="229">
        <f t="shared" si="2"/>
        <v>5069256.97</v>
      </c>
      <c r="E105" s="229">
        <v>5069256.97</v>
      </c>
      <c r="F105" s="229">
        <v>0</v>
      </c>
      <c r="G105" s="229">
        <v>0</v>
      </c>
      <c r="H105" s="227"/>
    </row>
    <row r="106" s="215" customFormat="1" ht="29" customHeight="1" spans="1:8">
      <c r="A106" s="227" t="s">
        <v>566</v>
      </c>
      <c r="B106" s="227" t="s">
        <v>776</v>
      </c>
      <c r="C106" s="228" t="s">
        <v>777</v>
      </c>
      <c r="D106" s="229">
        <f t="shared" si="2"/>
        <v>31831036.39</v>
      </c>
      <c r="E106" s="229">
        <v>2052702.11</v>
      </c>
      <c r="F106" s="229">
        <v>0</v>
      </c>
      <c r="G106" s="230">
        <v>29778334.28</v>
      </c>
      <c r="H106" s="227"/>
    </row>
    <row r="107" s="215" customFormat="1" ht="29" customHeight="1" spans="1:8">
      <c r="A107" s="227" t="s">
        <v>569</v>
      </c>
      <c r="B107" s="227" t="s">
        <v>778</v>
      </c>
      <c r="C107" s="228" t="s">
        <v>779</v>
      </c>
      <c r="D107" s="235">
        <v>50000</v>
      </c>
      <c r="E107" s="229">
        <v>0</v>
      </c>
      <c r="F107" s="229">
        <v>0</v>
      </c>
      <c r="G107" s="230">
        <v>50000</v>
      </c>
      <c r="H107" s="227"/>
    </row>
    <row r="108" s="215" customFormat="1" ht="29" customHeight="1" spans="1:8">
      <c r="A108" s="227" t="s">
        <v>570</v>
      </c>
      <c r="B108" s="227" t="s">
        <v>780</v>
      </c>
      <c r="C108" s="228" t="s">
        <v>627</v>
      </c>
      <c r="D108" s="235">
        <v>50000</v>
      </c>
      <c r="E108" s="229">
        <v>0</v>
      </c>
      <c r="F108" s="229">
        <v>0</v>
      </c>
      <c r="G108" s="230">
        <v>50000</v>
      </c>
      <c r="H108" s="227"/>
    </row>
    <row r="109" s="215" customFormat="1" ht="29" customHeight="1" spans="1:8">
      <c r="A109" s="227" t="s">
        <v>572</v>
      </c>
      <c r="B109" s="227" t="s">
        <v>781</v>
      </c>
      <c r="C109" s="228" t="s">
        <v>782</v>
      </c>
      <c r="D109" s="235">
        <v>50000</v>
      </c>
      <c r="E109" s="229">
        <v>0</v>
      </c>
      <c r="F109" s="229">
        <v>0</v>
      </c>
      <c r="G109" s="230">
        <v>50000</v>
      </c>
      <c r="H109" s="227"/>
    </row>
    <row r="110" s="215" customFormat="1" ht="29" customHeight="1" spans="1:8">
      <c r="A110" s="227" t="s">
        <v>576</v>
      </c>
      <c r="B110" s="227" t="s">
        <v>783</v>
      </c>
      <c r="C110" s="228" t="s">
        <v>627</v>
      </c>
      <c r="D110" s="235">
        <v>50000</v>
      </c>
      <c r="E110" s="229">
        <v>0</v>
      </c>
      <c r="F110" s="229">
        <v>0</v>
      </c>
      <c r="G110" s="230">
        <v>50000</v>
      </c>
      <c r="H110" s="227"/>
    </row>
    <row r="111" s="215" customFormat="1" ht="29" customHeight="1" spans="1:8">
      <c r="A111" s="227" t="s">
        <v>581</v>
      </c>
      <c r="B111" s="227" t="s">
        <v>784</v>
      </c>
      <c r="C111" s="228" t="s">
        <v>785</v>
      </c>
      <c r="D111" s="234">
        <v>10710000</v>
      </c>
      <c r="E111" s="229">
        <v>8757459.11</v>
      </c>
      <c r="F111" s="229">
        <v>781616.77</v>
      </c>
      <c r="G111" s="230">
        <v>3789593.29</v>
      </c>
      <c r="H111" s="227"/>
    </row>
    <row r="112" s="215" customFormat="1" ht="29" customHeight="1" spans="1:8">
      <c r="A112" s="227" t="s">
        <v>584</v>
      </c>
      <c r="B112" s="227" t="s">
        <v>786</v>
      </c>
      <c r="C112" s="228" t="s">
        <v>625</v>
      </c>
      <c r="D112" s="229">
        <f t="shared" ref="D112:D118" si="3">E112+F112+G112</f>
        <v>6667770.69</v>
      </c>
      <c r="E112" s="229">
        <v>5978970.91</v>
      </c>
      <c r="F112" s="229">
        <v>688799.78</v>
      </c>
      <c r="G112" s="229">
        <v>0</v>
      </c>
      <c r="H112" s="227"/>
    </row>
    <row r="113" s="215" customFormat="1" ht="29" customHeight="1" spans="1:8">
      <c r="A113" s="227" t="s">
        <v>585</v>
      </c>
      <c r="B113" s="227" t="s">
        <v>787</v>
      </c>
      <c r="C113" s="228" t="s">
        <v>627</v>
      </c>
      <c r="D113" s="229">
        <f t="shared" si="3"/>
        <v>362928.02</v>
      </c>
      <c r="E113" s="229">
        <v>0</v>
      </c>
      <c r="F113" s="229">
        <v>0</v>
      </c>
      <c r="G113" s="230">
        <v>362928.02</v>
      </c>
      <c r="H113" s="227"/>
    </row>
    <row r="114" s="215" customFormat="1" ht="29" customHeight="1" spans="1:8">
      <c r="A114" s="227" t="s">
        <v>588</v>
      </c>
      <c r="B114" s="227" t="s">
        <v>788</v>
      </c>
      <c r="C114" s="228" t="s">
        <v>789</v>
      </c>
      <c r="D114" s="229">
        <f t="shared" si="3"/>
        <v>0</v>
      </c>
      <c r="E114" s="229">
        <v>0</v>
      </c>
      <c r="F114" s="229">
        <v>0</v>
      </c>
      <c r="G114" s="230">
        <v>0</v>
      </c>
      <c r="H114" s="227"/>
    </row>
    <row r="115" s="215" customFormat="1" ht="29" customHeight="1" spans="1:8">
      <c r="A115" s="227" t="s">
        <v>593</v>
      </c>
      <c r="B115" s="227" t="s">
        <v>790</v>
      </c>
      <c r="C115" s="228" t="s">
        <v>629</v>
      </c>
      <c r="D115" s="229">
        <f t="shared" si="3"/>
        <v>2871294.19</v>
      </c>
      <c r="E115" s="229">
        <v>2778477.2</v>
      </c>
      <c r="F115" s="229">
        <v>92816.99</v>
      </c>
      <c r="G115" s="230">
        <v>0</v>
      </c>
      <c r="H115" s="227"/>
    </row>
    <row r="116" s="215" customFormat="1" ht="29" customHeight="1" spans="1:8">
      <c r="A116" s="227" t="s">
        <v>598</v>
      </c>
      <c r="B116" s="227" t="s">
        <v>791</v>
      </c>
      <c r="C116" s="228" t="s">
        <v>792</v>
      </c>
      <c r="D116" s="229">
        <f t="shared" si="3"/>
        <v>165665.28</v>
      </c>
      <c r="E116" s="229">
        <v>0</v>
      </c>
      <c r="F116" s="229">
        <v>0</v>
      </c>
      <c r="G116" s="230">
        <v>165665.28</v>
      </c>
      <c r="H116" s="227"/>
    </row>
    <row r="117" s="215" customFormat="1" ht="29" customHeight="1" spans="1:8">
      <c r="A117" s="227" t="s">
        <v>603</v>
      </c>
      <c r="B117" s="227" t="s">
        <v>793</v>
      </c>
      <c r="C117" s="228" t="s">
        <v>794</v>
      </c>
      <c r="D117" s="229">
        <f t="shared" si="3"/>
        <v>1221781.44</v>
      </c>
      <c r="E117" s="229">
        <v>0</v>
      </c>
      <c r="F117" s="229">
        <v>0</v>
      </c>
      <c r="G117" s="230">
        <v>1221781.44</v>
      </c>
      <c r="H117" s="227"/>
    </row>
    <row r="118" s="215" customFormat="1" ht="29" customHeight="1" spans="1:8">
      <c r="A118" s="227" t="s">
        <v>606</v>
      </c>
      <c r="B118" s="227" t="s">
        <v>795</v>
      </c>
      <c r="C118" s="228" t="s">
        <v>627</v>
      </c>
      <c r="D118" s="229">
        <f t="shared" si="3"/>
        <v>1221781.44</v>
      </c>
      <c r="E118" s="229">
        <v>0</v>
      </c>
      <c r="F118" s="229">
        <v>0</v>
      </c>
      <c r="G118" s="230">
        <v>1221781.44</v>
      </c>
      <c r="H118" s="227"/>
    </row>
    <row r="119" s="215" customFormat="1" ht="29" customHeight="1" spans="1:8">
      <c r="A119" s="227" t="s">
        <v>611</v>
      </c>
      <c r="B119" s="227" t="s">
        <v>796</v>
      </c>
      <c r="C119" s="228" t="s">
        <v>797</v>
      </c>
      <c r="D119" s="229">
        <v>0</v>
      </c>
      <c r="E119" s="229">
        <v>0</v>
      </c>
      <c r="F119" s="229">
        <v>0</v>
      </c>
      <c r="G119" s="230">
        <v>0</v>
      </c>
      <c r="H119" s="227"/>
    </row>
    <row r="120" s="215" customFormat="1" ht="29" customHeight="1" spans="1:8">
      <c r="A120" s="227" t="s">
        <v>614</v>
      </c>
      <c r="B120" s="227" t="s">
        <v>798</v>
      </c>
      <c r="C120" s="228" t="s">
        <v>797</v>
      </c>
      <c r="D120" s="229">
        <v>0</v>
      </c>
      <c r="E120" s="229">
        <v>0</v>
      </c>
      <c r="F120" s="229">
        <v>0</v>
      </c>
      <c r="G120" s="230">
        <v>0</v>
      </c>
      <c r="H120" s="227"/>
    </row>
    <row r="121" s="215" customFormat="1" ht="29" customHeight="1" spans="1:8">
      <c r="A121" s="227" t="s">
        <v>799</v>
      </c>
      <c r="B121" s="227" t="s">
        <v>800</v>
      </c>
      <c r="C121" s="228" t="s">
        <v>801</v>
      </c>
      <c r="D121" s="234">
        <v>581610000</v>
      </c>
      <c r="E121" s="229">
        <v>493936007.37</v>
      </c>
      <c r="F121" s="229">
        <v>27356.59</v>
      </c>
      <c r="G121" s="230">
        <v>72561393.14</v>
      </c>
      <c r="H121" s="227"/>
    </row>
    <row r="122" s="215" customFormat="1" ht="29" customHeight="1" spans="1:8">
      <c r="A122" s="227" t="s">
        <v>802</v>
      </c>
      <c r="B122" s="227" t="s">
        <v>803</v>
      </c>
      <c r="C122" s="228" t="s">
        <v>804</v>
      </c>
      <c r="D122" s="234">
        <v>6800000</v>
      </c>
      <c r="E122" s="229">
        <v>2668582.24</v>
      </c>
      <c r="F122" s="229">
        <v>0</v>
      </c>
      <c r="G122" s="230">
        <v>19652043.97</v>
      </c>
      <c r="H122" s="227"/>
    </row>
    <row r="123" s="215" customFormat="1" ht="29" customHeight="1" spans="1:8">
      <c r="A123" s="227" t="s">
        <v>805</v>
      </c>
      <c r="B123" s="227" t="s">
        <v>806</v>
      </c>
      <c r="C123" s="228" t="s">
        <v>625</v>
      </c>
      <c r="D123" s="229">
        <f>E123+F123+G123</f>
        <v>1589711.46</v>
      </c>
      <c r="E123" s="229">
        <v>1589711.46</v>
      </c>
      <c r="F123" s="229">
        <v>0</v>
      </c>
      <c r="G123" s="229">
        <v>0</v>
      </c>
      <c r="H123" s="227"/>
    </row>
    <row r="124" s="215" customFormat="1" ht="29" customHeight="1" spans="1:8">
      <c r="A124" s="227" t="s">
        <v>807</v>
      </c>
      <c r="B124" s="227" t="s">
        <v>808</v>
      </c>
      <c r="C124" s="228" t="s">
        <v>809</v>
      </c>
      <c r="D124" s="229">
        <f>E124+F124+G124</f>
        <v>20730914.73</v>
      </c>
      <c r="E124" s="229">
        <v>1078870.76</v>
      </c>
      <c r="F124" s="229">
        <v>0</v>
      </c>
      <c r="G124" s="230">
        <v>19652043.97</v>
      </c>
      <c r="H124" s="227"/>
    </row>
    <row r="125" s="215" customFormat="1" ht="29" customHeight="1" spans="1:8">
      <c r="A125" s="227" t="s">
        <v>810</v>
      </c>
      <c r="B125" s="227" t="s">
        <v>811</v>
      </c>
      <c r="C125" s="228" t="s">
        <v>812</v>
      </c>
      <c r="D125" s="234">
        <v>504000000</v>
      </c>
      <c r="E125" s="229">
        <v>467015334.49</v>
      </c>
      <c r="F125" s="229">
        <v>6839.15</v>
      </c>
      <c r="G125" s="230">
        <v>51770400.35</v>
      </c>
      <c r="H125" s="227"/>
    </row>
    <row r="126" s="215" customFormat="1" ht="29" customHeight="1" spans="1:8">
      <c r="A126" s="227" t="s">
        <v>813</v>
      </c>
      <c r="B126" s="227" t="s">
        <v>814</v>
      </c>
      <c r="C126" s="228" t="s">
        <v>815</v>
      </c>
      <c r="D126" s="229">
        <f>E126+F126+G126</f>
        <v>8948548.94</v>
      </c>
      <c r="E126" s="229">
        <v>8948548.94</v>
      </c>
      <c r="F126" s="229">
        <v>0</v>
      </c>
      <c r="G126" s="230">
        <v>0</v>
      </c>
      <c r="H126" s="227"/>
    </row>
    <row r="127" s="215" customFormat="1" ht="29" customHeight="1" spans="1:8">
      <c r="A127" s="227" t="s">
        <v>816</v>
      </c>
      <c r="B127" s="227" t="s">
        <v>817</v>
      </c>
      <c r="C127" s="228" t="s">
        <v>818</v>
      </c>
      <c r="D127" s="229">
        <f>E127+F127+G127</f>
        <v>206303475.61</v>
      </c>
      <c r="E127" s="229">
        <v>206303475.61</v>
      </c>
      <c r="F127" s="229">
        <v>0</v>
      </c>
      <c r="G127" s="230">
        <v>0</v>
      </c>
      <c r="H127" s="227"/>
    </row>
    <row r="128" s="215" customFormat="1" ht="29" customHeight="1" spans="1:8">
      <c r="A128" s="227" t="s">
        <v>819</v>
      </c>
      <c r="B128" s="227" t="s">
        <v>820</v>
      </c>
      <c r="C128" s="228" t="s">
        <v>821</v>
      </c>
      <c r="D128" s="229">
        <f>E128+F128+G128</f>
        <v>180786358.08</v>
      </c>
      <c r="E128" s="229">
        <v>180786358.08</v>
      </c>
      <c r="F128" s="229">
        <v>0</v>
      </c>
      <c r="G128" s="230">
        <v>0</v>
      </c>
      <c r="H128" s="227"/>
    </row>
    <row r="129" s="215" customFormat="1" ht="29" customHeight="1" spans="1:8">
      <c r="A129" s="227" t="s">
        <v>822</v>
      </c>
      <c r="B129" s="227" t="s">
        <v>823</v>
      </c>
      <c r="C129" s="228" t="s">
        <v>824</v>
      </c>
      <c r="D129" s="229">
        <f>E129+F129+G129</f>
        <v>70995366.41</v>
      </c>
      <c r="E129" s="229">
        <v>70995366.41</v>
      </c>
      <c r="F129" s="229">
        <v>0</v>
      </c>
      <c r="G129" s="230">
        <v>0</v>
      </c>
      <c r="H129" s="227"/>
    </row>
    <row r="130" s="215" customFormat="1" ht="29" customHeight="1" spans="1:8">
      <c r="A130" s="227" t="s">
        <v>825</v>
      </c>
      <c r="B130" s="227" t="s">
        <v>826</v>
      </c>
      <c r="C130" s="228" t="s">
        <v>827</v>
      </c>
      <c r="D130" s="229">
        <f>E130+F130+G130</f>
        <v>51777239.5</v>
      </c>
      <c r="E130" s="236">
        <v>0</v>
      </c>
      <c r="F130" s="229">
        <v>6839.15</v>
      </c>
      <c r="G130" s="230">
        <v>51770400.35</v>
      </c>
      <c r="H130" s="227"/>
    </row>
    <row r="131" s="215" customFormat="1" ht="29" customHeight="1" spans="1:8">
      <c r="A131" s="227" t="s">
        <v>828</v>
      </c>
      <c r="B131" s="227" t="s">
        <v>829</v>
      </c>
      <c r="C131" s="237" t="s">
        <v>830</v>
      </c>
      <c r="D131" s="235">
        <v>15800000</v>
      </c>
      <c r="E131" s="235">
        <v>15800000</v>
      </c>
      <c r="F131" s="238">
        <v>0</v>
      </c>
      <c r="G131" s="239">
        <v>0</v>
      </c>
      <c r="H131" s="227"/>
    </row>
    <row r="132" s="215" customFormat="1" ht="29" customHeight="1" spans="1:8">
      <c r="A132" s="227" t="s">
        <v>831</v>
      </c>
      <c r="B132" s="227" t="s">
        <v>832</v>
      </c>
      <c r="C132" s="237" t="s">
        <v>833</v>
      </c>
      <c r="D132" s="235">
        <v>15800000</v>
      </c>
      <c r="E132" s="235">
        <v>15800000</v>
      </c>
      <c r="F132" s="240">
        <v>0</v>
      </c>
      <c r="G132" s="239">
        <v>0</v>
      </c>
      <c r="H132" s="227"/>
    </row>
    <row r="133" s="215" customFormat="1" ht="29" customHeight="1" spans="1:8">
      <c r="A133" s="227" t="s">
        <v>834</v>
      </c>
      <c r="B133" s="227" t="s">
        <v>835</v>
      </c>
      <c r="C133" s="237" t="s">
        <v>836</v>
      </c>
      <c r="D133" s="235">
        <v>2100000</v>
      </c>
      <c r="E133" s="235">
        <v>2100000</v>
      </c>
      <c r="F133" s="238">
        <v>0</v>
      </c>
      <c r="G133" s="239">
        <v>0</v>
      </c>
      <c r="H133" s="227"/>
    </row>
    <row r="134" s="215" customFormat="1" ht="29" customHeight="1" spans="1:8">
      <c r="A134" s="227" t="s">
        <v>837</v>
      </c>
      <c r="B134" s="227" t="s">
        <v>838</v>
      </c>
      <c r="C134" s="228" t="s">
        <v>839</v>
      </c>
      <c r="D134" s="235">
        <v>2100000</v>
      </c>
      <c r="E134" s="235">
        <v>2100000</v>
      </c>
      <c r="F134" s="241">
        <v>0</v>
      </c>
      <c r="G134" s="230">
        <v>0</v>
      </c>
      <c r="H134" s="227"/>
    </row>
    <row r="135" s="215" customFormat="1" ht="29" customHeight="1" spans="1:8">
      <c r="A135" s="227" t="s">
        <v>840</v>
      </c>
      <c r="B135" s="227" t="s">
        <v>841</v>
      </c>
      <c r="C135" s="228" t="s">
        <v>842</v>
      </c>
      <c r="D135" s="234">
        <v>5100000</v>
      </c>
      <c r="E135" s="229">
        <v>4997578</v>
      </c>
      <c r="F135" s="229">
        <v>20517.44</v>
      </c>
      <c r="G135" s="230">
        <v>724785.6</v>
      </c>
      <c r="H135" s="227"/>
    </row>
    <row r="136" s="215" customFormat="1" ht="29" customHeight="1" spans="1:8">
      <c r="A136" s="227" t="s">
        <v>843</v>
      </c>
      <c r="B136" s="227" t="s">
        <v>844</v>
      </c>
      <c r="C136" s="228" t="s">
        <v>845</v>
      </c>
      <c r="D136" s="229">
        <f>E136+F136+G136</f>
        <v>3585692.11</v>
      </c>
      <c r="E136" s="229">
        <v>3585692.11</v>
      </c>
      <c r="F136" s="229">
        <v>0</v>
      </c>
      <c r="G136" s="230">
        <v>0</v>
      </c>
      <c r="H136" s="227"/>
    </row>
    <row r="137" s="215" customFormat="1" ht="29" customHeight="1" spans="1:8">
      <c r="A137" s="227" t="s">
        <v>846</v>
      </c>
      <c r="B137" s="227" t="s">
        <v>847</v>
      </c>
      <c r="C137" s="228" t="s">
        <v>848</v>
      </c>
      <c r="D137" s="229">
        <f>E137+F137+G137</f>
        <v>1432403.33</v>
      </c>
      <c r="E137" s="229">
        <v>1411885.89</v>
      </c>
      <c r="F137" s="229">
        <v>20517.44</v>
      </c>
      <c r="G137" s="230">
        <v>0</v>
      </c>
      <c r="H137" s="227"/>
    </row>
    <row r="138" s="215" customFormat="1" ht="29" customHeight="1" spans="1:8">
      <c r="A138" s="227" t="s">
        <v>849</v>
      </c>
      <c r="B138" s="227" t="s">
        <v>850</v>
      </c>
      <c r="C138" s="228" t="s">
        <v>851</v>
      </c>
      <c r="D138" s="229">
        <f>E138+F138+G138</f>
        <v>724785.6</v>
      </c>
      <c r="E138" s="229">
        <v>0</v>
      </c>
      <c r="F138" s="229">
        <v>0</v>
      </c>
      <c r="G138" s="230">
        <v>724785.6</v>
      </c>
      <c r="H138" s="227"/>
    </row>
    <row r="139" s="215" customFormat="1" ht="29" customHeight="1" spans="1:8">
      <c r="A139" s="227" t="s">
        <v>852</v>
      </c>
      <c r="B139" s="227" t="s">
        <v>853</v>
      </c>
      <c r="C139" s="228" t="s">
        <v>854</v>
      </c>
      <c r="D139" s="234">
        <v>21410000</v>
      </c>
      <c r="E139" s="229">
        <v>0</v>
      </c>
      <c r="F139" s="229">
        <v>0</v>
      </c>
      <c r="G139" s="230">
        <v>21410000</v>
      </c>
      <c r="H139" s="227"/>
    </row>
    <row r="140" s="215" customFormat="1" ht="29" customHeight="1" spans="1:8">
      <c r="A140" s="227" t="s">
        <v>855</v>
      </c>
      <c r="B140" s="227" t="s">
        <v>856</v>
      </c>
      <c r="C140" s="228" t="s">
        <v>857</v>
      </c>
      <c r="D140" s="229">
        <v>0</v>
      </c>
      <c r="E140" s="229">
        <v>0</v>
      </c>
      <c r="F140" s="229">
        <v>0</v>
      </c>
      <c r="G140" s="229">
        <v>0</v>
      </c>
      <c r="H140" s="227"/>
    </row>
    <row r="141" s="215" customFormat="1" ht="29" customHeight="1" spans="1:8">
      <c r="A141" s="227" t="s">
        <v>858</v>
      </c>
      <c r="B141" s="227" t="s">
        <v>859</v>
      </c>
      <c r="C141" s="228" t="s">
        <v>860</v>
      </c>
      <c r="D141" s="235">
        <v>26400000</v>
      </c>
      <c r="E141" s="229">
        <v>25985836.81</v>
      </c>
      <c r="F141" s="229">
        <v>0</v>
      </c>
      <c r="G141" s="230">
        <v>414163.19</v>
      </c>
      <c r="H141" s="227"/>
    </row>
    <row r="142" s="215" customFormat="1" ht="29" customHeight="1" spans="1:8">
      <c r="A142" s="227" t="s">
        <v>861</v>
      </c>
      <c r="B142" s="227" t="s">
        <v>862</v>
      </c>
      <c r="C142" s="228" t="s">
        <v>860</v>
      </c>
      <c r="D142" s="235">
        <v>26400000</v>
      </c>
      <c r="E142" s="229">
        <v>25985836.81</v>
      </c>
      <c r="F142" s="229">
        <v>0</v>
      </c>
      <c r="G142" s="230">
        <v>414163.19</v>
      </c>
      <c r="H142" s="227"/>
    </row>
    <row r="143" s="215" customFormat="1" ht="29" customHeight="1" spans="1:8">
      <c r="A143" s="227" t="s">
        <v>863</v>
      </c>
      <c r="B143" s="227" t="s">
        <v>864</v>
      </c>
      <c r="C143" s="228" t="s">
        <v>865</v>
      </c>
      <c r="D143" s="235">
        <v>3250000</v>
      </c>
      <c r="E143" s="229">
        <v>874400.29</v>
      </c>
      <c r="F143" s="229">
        <v>97702.1</v>
      </c>
      <c r="G143" s="230">
        <v>2277897.61</v>
      </c>
      <c r="H143" s="227"/>
    </row>
    <row r="144" s="215" customFormat="1" ht="29" customHeight="1" spans="1:8">
      <c r="A144" s="227" t="s">
        <v>866</v>
      </c>
      <c r="B144" s="227" t="s">
        <v>867</v>
      </c>
      <c r="C144" s="237" t="s">
        <v>868</v>
      </c>
      <c r="D144" s="235">
        <v>3250000</v>
      </c>
      <c r="E144" s="229">
        <v>874400.29</v>
      </c>
      <c r="F144" s="229">
        <v>97702.1</v>
      </c>
      <c r="G144" s="230">
        <v>2277897.61</v>
      </c>
      <c r="H144" s="227"/>
    </row>
    <row r="145" s="215" customFormat="1" ht="29" customHeight="1" spans="1:8">
      <c r="A145" s="227" t="s">
        <v>869</v>
      </c>
      <c r="B145" s="227" t="s">
        <v>870</v>
      </c>
      <c r="C145" s="228" t="s">
        <v>625</v>
      </c>
      <c r="D145" s="241">
        <v>70730000</v>
      </c>
      <c r="E145" s="241">
        <v>70730000</v>
      </c>
      <c r="F145" s="229">
        <v>0</v>
      </c>
      <c r="G145" s="230">
        <v>0</v>
      </c>
      <c r="H145" s="227"/>
    </row>
    <row r="146" s="215" customFormat="1" ht="29" customHeight="1" spans="1:8">
      <c r="A146" s="227" t="s">
        <v>871</v>
      </c>
      <c r="B146" s="227" t="s">
        <v>872</v>
      </c>
      <c r="C146" s="228" t="s">
        <v>627</v>
      </c>
      <c r="D146" s="236">
        <v>21260000</v>
      </c>
      <c r="E146" s="229">
        <v>0</v>
      </c>
      <c r="F146" s="229">
        <v>97702.1</v>
      </c>
      <c r="G146" s="230">
        <v>2277897.61</v>
      </c>
      <c r="H146" s="227"/>
    </row>
    <row r="147" s="215" customFormat="1" ht="29" customHeight="1" spans="1:8">
      <c r="A147" s="227" t="s">
        <v>873</v>
      </c>
      <c r="B147" s="227" t="s">
        <v>874</v>
      </c>
      <c r="C147" s="237" t="s">
        <v>875</v>
      </c>
      <c r="D147" s="242">
        <v>70730000</v>
      </c>
      <c r="E147" s="243">
        <v>28634767.15</v>
      </c>
      <c r="F147" s="229">
        <v>308152.41</v>
      </c>
      <c r="G147" s="230">
        <f>D147-E147-F147</f>
        <v>41787080.44</v>
      </c>
      <c r="H147" s="227"/>
    </row>
    <row r="148" s="215" customFormat="1" ht="29" customHeight="1" spans="1:8">
      <c r="A148" s="227" t="s">
        <v>876</v>
      </c>
      <c r="B148" s="227" t="s">
        <v>877</v>
      </c>
      <c r="C148" s="237" t="s">
        <v>878</v>
      </c>
      <c r="D148" s="242">
        <v>21260000</v>
      </c>
      <c r="E148" s="243">
        <v>8611263.72</v>
      </c>
      <c r="F148" s="229">
        <v>134828.89</v>
      </c>
      <c r="G148" s="230">
        <f>D148-E148-F148</f>
        <v>12513907.39</v>
      </c>
      <c r="H148" s="227"/>
    </row>
    <row r="149" s="215" customFormat="1" ht="29" customHeight="1" spans="1:8">
      <c r="A149" s="227" t="s">
        <v>879</v>
      </c>
      <c r="B149" s="227" t="s">
        <v>880</v>
      </c>
      <c r="C149" s="228" t="s">
        <v>625</v>
      </c>
      <c r="D149" s="241">
        <v>6190000</v>
      </c>
      <c r="E149" s="229">
        <v>3187696.75</v>
      </c>
      <c r="F149" s="229">
        <v>3002303.25</v>
      </c>
      <c r="G149" s="230">
        <v>0</v>
      </c>
      <c r="H149" s="227"/>
    </row>
    <row r="150" s="215" customFormat="1" ht="29" customHeight="1" spans="1:8">
      <c r="A150" s="227" t="s">
        <v>881</v>
      </c>
      <c r="B150" s="227" t="s">
        <v>882</v>
      </c>
      <c r="C150" s="228" t="s">
        <v>883</v>
      </c>
      <c r="D150" s="229">
        <v>671230000</v>
      </c>
      <c r="E150" s="229">
        <v>1429775.81</v>
      </c>
      <c r="F150" s="229">
        <v>11724.25</v>
      </c>
      <c r="G150" s="230">
        <v>669788499.94</v>
      </c>
      <c r="H150" s="227"/>
    </row>
    <row r="151" s="215" customFormat="1" ht="29" customHeight="1" spans="1:8">
      <c r="A151" s="227" t="s">
        <v>884</v>
      </c>
      <c r="B151" s="227" t="s">
        <v>885</v>
      </c>
      <c r="C151" s="228" t="s">
        <v>886</v>
      </c>
      <c r="D151" s="229">
        <v>60220000</v>
      </c>
      <c r="E151" s="229">
        <v>0</v>
      </c>
      <c r="F151" s="229">
        <v>0</v>
      </c>
      <c r="G151" s="229">
        <v>60220000</v>
      </c>
      <c r="H151" s="227"/>
    </row>
    <row r="152" s="215" customFormat="1" ht="29" customHeight="1" spans="1:8">
      <c r="A152" s="227" t="s">
        <v>887</v>
      </c>
      <c r="B152" s="227" t="s">
        <v>888</v>
      </c>
      <c r="C152" s="228" t="s">
        <v>889</v>
      </c>
      <c r="D152" s="229">
        <v>10200000</v>
      </c>
      <c r="E152" s="229">
        <v>0</v>
      </c>
      <c r="F152" s="229">
        <v>0</v>
      </c>
      <c r="G152" s="229">
        <v>10200000</v>
      </c>
      <c r="H152" s="227"/>
    </row>
    <row r="153" s="215" customFormat="1" ht="29" customHeight="1" spans="1:8">
      <c r="A153" s="227" t="s">
        <v>890</v>
      </c>
      <c r="B153" s="227" t="s">
        <v>891</v>
      </c>
      <c r="C153" s="228" t="s">
        <v>892</v>
      </c>
      <c r="D153" s="229">
        <v>251390000</v>
      </c>
      <c r="E153" s="229">
        <v>2998362.65</v>
      </c>
      <c r="F153" s="229">
        <v>248391637.35</v>
      </c>
      <c r="G153" s="229">
        <v>0</v>
      </c>
      <c r="H153" s="227"/>
    </row>
    <row r="154" s="215" customFormat="1" ht="29" customHeight="1" spans="1:8">
      <c r="A154" s="227" t="s">
        <v>893</v>
      </c>
      <c r="B154" s="227" t="s">
        <v>894</v>
      </c>
      <c r="C154" s="228" t="s">
        <v>895</v>
      </c>
      <c r="D154" s="229">
        <v>10000000</v>
      </c>
      <c r="E154" s="229">
        <v>0</v>
      </c>
      <c r="F154" s="229">
        <v>0</v>
      </c>
      <c r="G154" s="229">
        <v>10000000</v>
      </c>
      <c r="H154" s="227"/>
    </row>
    <row r="155" s="215" customFormat="1" ht="29" customHeight="1" spans="1:8">
      <c r="A155" s="227" t="s">
        <v>896</v>
      </c>
      <c r="B155" s="227" t="s">
        <v>897</v>
      </c>
      <c r="C155" s="228" t="s">
        <v>898</v>
      </c>
      <c r="D155" s="229">
        <v>11300000</v>
      </c>
      <c r="E155" s="229">
        <v>11092918.41</v>
      </c>
      <c r="F155" s="229">
        <v>0</v>
      </c>
      <c r="G155" s="230">
        <v>207081.59</v>
      </c>
      <c r="H155" s="227"/>
    </row>
    <row r="156" s="215" customFormat="1" ht="29" customHeight="1" spans="1:8">
      <c r="A156" s="227" t="s">
        <v>899</v>
      </c>
      <c r="B156" s="227" t="s">
        <v>900</v>
      </c>
      <c r="C156" s="228" t="s">
        <v>901</v>
      </c>
      <c r="D156" s="229">
        <v>8000000</v>
      </c>
      <c r="E156" s="229">
        <v>0</v>
      </c>
      <c r="F156" s="229">
        <v>0</v>
      </c>
      <c r="G156" s="229">
        <v>8000000</v>
      </c>
      <c r="H156" s="227"/>
    </row>
    <row r="157" s="215" customFormat="1" ht="29" customHeight="1" spans="1:8">
      <c r="A157" s="227" t="s">
        <v>902</v>
      </c>
      <c r="B157" s="227" t="s">
        <v>903</v>
      </c>
      <c r="C157" s="228" t="s">
        <v>904</v>
      </c>
      <c r="D157" s="236">
        <v>13400000</v>
      </c>
      <c r="E157" s="229">
        <v>0</v>
      </c>
      <c r="F157" s="229">
        <v>0</v>
      </c>
      <c r="G157" s="236">
        <v>13400000</v>
      </c>
      <c r="H157" s="227"/>
    </row>
    <row r="158" s="215" customFormat="1" ht="29" customHeight="1" spans="1:8">
      <c r="A158" s="227" t="s">
        <v>905</v>
      </c>
      <c r="B158" s="227" t="s">
        <v>906</v>
      </c>
      <c r="C158" s="237" t="s">
        <v>907</v>
      </c>
      <c r="D158" s="242">
        <v>32400000</v>
      </c>
      <c r="E158" s="243">
        <v>10597253.02</v>
      </c>
      <c r="F158" s="229">
        <v>75621.42</v>
      </c>
      <c r="G158" s="230">
        <v>21727125.56</v>
      </c>
      <c r="H158" s="227"/>
    </row>
    <row r="159" s="215" customFormat="1" ht="29" customHeight="1" spans="1:8">
      <c r="A159" s="227" t="s">
        <v>908</v>
      </c>
      <c r="B159" s="227" t="s">
        <v>909</v>
      </c>
      <c r="C159" s="228" t="s">
        <v>625</v>
      </c>
      <c r="D159" s="241">
        <v>7270000</v>
      </c>
      <c r="E159" s="241">
        <v>7270000</v>
      </c>
      <c r="F159" s="229">
        <v>0</v>
      </c>
      <c r="G159" s="230">
        <v>0</v>
      </c>
      <c r="H159" s="227"/>
    </row>
    <row r="160" s="215" customFormat="1" ht="29" customHeight="1" spans="1:8">
      <c r="A160" s="227" t="s">
        <v>910</v>
      </c>
      <c r="B160" s="227" t="s">
        <v>911</v>
      </c>
      <c r="C160" s="228" t="s">
        <v>912</v>
      </c>
      <c r="D160" s="229">
        <v>2770000</v>
      </c>
      <c r="E160" s="229">
        <v>2770000</v>
      </c>
      <c r="F160" s="229">
        <v>0</v>
      </c>
      <c r="G160" s="230">
        <v>0</v>
      </c>
      <c r="H160" s="227"/>
    </row>
    <row r="161" s="215" customFormat="1" ht="29" customHeight="1" spans="1:8">
      <c r="A161" s="227" t="s">
        <v>913</v>
      </c>
      <c r="B161" s="227" t="s">
        <v>914</v>
      </c>
      <c r="C161" s="228" t="s">
        <v>915</v>
      </c>
      <c r="D161" s="229">
        <v>164000000</v>
      </c>
      <c r="E161" s="229">
        <v>10571542.12</v>
      </c>
      <c r="F161" s="229">
        <v>75621.42</v>
      </c>
      <c r="G161" s="230">
        <v>153352836.46</v>
      </c>
      <c r="H161" s="227"/>
    </row>
    <row r="162" s="215" customFormat="1" ht="29" customHeight="1" spans="1:8">
      <c r="A162" s="227" t="s">
        <v>916</v>
      </c>
      <c r="B162" s="227" t="s">
        <v>917</v>
      </c>
      <c r="C162" s="228" t="s">
        <v>918</v>
      </c>
      <c r="D162" s="236">
        <v>2250000</v>
      </c>
      <c r="E162" s="229">
        <v>0</v>
      </c>
      <c r="F162" s="229">
        <v>0</v>
      </c>
      <c r="G162" s="236">
        <v>2250000</v>
      </c>
      <c r="H162" s="227"/>
    </row>
    <row r="163" s="215" customFormat="1" ht="29" customHeight="1" spans="1:8">
      <c r="A163" s="227" t="s">
        <v>919</v>
      </c>
      <c r="B163" s="227" t="s">
        <v>920</v>
      </c>
      <c r="C163" s="237" t="s">
        <v>921</v>
      </c>
      <c r="D163" s="242">
        <v>10880000</v>
      </c>
      <c r="E163" s="243">
        <v>3913415.66</v>
      </c>
      <c r="F163" s="238">
        <v>97702.1</v>
      </c>
      <c r="G163" s="230">
        <v>6868882.24</v>
      </c>
      <c r="H163" s="227"/>
    </row>
    <row r="164" s="215" customFormat="1" ht="29" customHeight="1" spans="1:8">
      <c r="A164" s="227" t="s">
        <v>922</v>
      </c>
      <c r="B164" s="227" t="s">
        <v>923</v>
      </c>
      <c r="C164" s="228" t="s">
        <v>625</v>
      </c>
      <c r="D164" s="241">
        <v>321150000</v>
      </c>
      <c r="E164" s="229">
        <v>321052297.9</v>
      </c>
      <c r="F164" s="238">
        <v>97702.1</v>
      </c>
      <c r="G164" s="230">
        <v>0</v>
      </c>
      <c r="H164" s="227"/>
    </row>
    <row r="165" s="215" customFormat="1" ht="29" customHeight="1" spans="1:8">
      <c r="A165" s="227" t="s">
        <v>924</v>
      </c>
      <c r="B165" s="227" t="s">
        <v>925</v>
      </c>
      <c r="C165" s="228" t="s">
        <v>926</v>
      </c>
      <c r="D165" s="229">
        <v>9890000</v>
      </c>
      <c r="E165" s="229">
        <v>1623944.01</v>
      </c>
      <c r="F165" s="229">
        <v>0</v>
      </c>
      <c r="G165" s="230">
        <v>8266055.99</v>
      </c>
      <c r="H165" s="227"/>
    </row>
    <row r="166" s="215" customFormat="1" ht="29" customHeight="1" spans="1:8">
      <c r="A166" s="227" t="s">
        <v>927</v>
      </c>
      <c r="B166" s="227" t="s">
        <v>928</v>
      </c>
      <c r="C166" s="228" t="s">
        <v>929</v>
      </c>
      <c r="D166" s="229">
        <v>56200000</v>
      </c>
      <c r="E166" s="229">
        <v>0</v>
      </c>
      <c r="F166" s="229">
        <v>0</v>
      </c>
      <c r="G166" s="229">
        <v>56200000</v>
      </c>
      <c r="H166" s="227"/>
    </row>
    <row r="167" s="215" customFormat="1" ht="29" customHeight="1" spans="1:8">
      <c r="A167" s="227" t="s">
        <v>930</v>
      </c>
      <c r="B167" s="227" t="s">
        <v>931</v>
      </c>
      <c r="C167" s="228" t="s">
        <v>932</v>
      </c>
      <c r="D167" s="229">
        <v>43700000</v>
      </c>
      <c r="E167" s="229">
        <v>0</v>
      </c>
      <c r="F167" s="229">
        <v>0</v>
      </c>
      <c r="G167" s="229">
        <v>43700000</v>
      </c>
      <c r="H167" s="227"/>
    </row>
    <row r="168" s="215" customFormat="1" ht="29" customHeight="1" spans="1:8">
      <c r="A168" s="227" t="s">
        <v>933</v>
      </c>
      <c r="B168" s="227" t="s">
        <v>934</v>
      </c>
      <c r="C168" s="228" t="s">
        <v>935</v>
      </c>
      <c r="D168" s="236">
        <v>74010000</v>
      </c>
      <c r="E168" s="229">
        <v>0</v>
      </c>
      <c r="F168" s="229">
        <v>0</v>
      </c>
      <c r="G168" s="236">
        <v>74010000</v>
      </c>
      <c r="H168" s="227"/>
    </row>
    <row r="169" s="215" customFormat="1" ht="29" customHeight="1" spans="1:8">
      <c r="A169" s="227" t="s">
        <v>936</v>
      </c>
      <c r="B169" s="227" t="s">
        <v>937</v>
      </c>
      <c r="C169" s="237" t="s">
        <v>938</v>
      </c>
      <c r="D169" s="242">
        <v>6190000</v>
      </c>
      <c r="E169" s="229">
        <v>5512834.73</v>
      </c>
      <c r="F169" s="229">
        <v>0</v>
      </c>
      <c r="G169" s="230">
        <v>677165.27</v>
      </c>
      <c r="H169" s="227"/>
    </row>
    <row r="170" s="215" customFormat="1" ht="29" customHeight="1" spans="1:8">
      <c r="A170" s="227" t="s">
        <v>939</v>
      </c>
      <c r="B170" s="227" t="s">
        <v>940</v>
      </c>
      <c r="C170" s="228" t="s">
        <v>625</v>
      </c>
      <c r="D170" s="241">
        <v>73000000</v>
      </c>
      <c r="E170" s="229">
        <v>5512834.73</v>
      </c>
      <c r="F170" s="229">
        <v>0</v>
      </c>
      <c r="G170" s="230">
        <v>67487165.27</v>
      </c>
      <c r="H170" s="227"/>
    </row>
    <row r="171" s="215" customFormat="1" ht="29" customHeight="1" spans="1:8">
      <c r="A171" s="227" t="s">
        <v>941</v>
      </c>
      <c r="B171" s="227" t="s">
        <v>942</v>
      </c>
      <c r="C171" s="228" t="s">
        <v>943</v>
      </c>
      <c r="D171" s="229">
        <v>500000</v>
      </c>
      <c r="E171" s="229">
        <v>0</v>
      </c>
      <c r="F171" s="229">
        <v>0</v>
      </c>
      <c r="G171" s="229">
        <v>500000</v>
      </c>
      <c r="H171" s="227"/>
    </row>
    <row r="172" s="215" customFormat="1" ht="29" customHeight="1" spans="1:8">
      <c r="A172" s="227" t="s">
        <v>944</v>
      </c>
      <c r="B172" s="227" t="s">
        <v>945</v>
      </c>
      <c r="C172" s="228" t="s">
        <v>946</v>
      </c>
      <c r="D172" s="229">
        <v>23770000</v>
      </c>
      <c r="E172" s="229">
        <v>0</v>
      </c>
      <c r="F172" s="229">
        <v>0</v>
      </c>
      <c r="G172" s="229">
        <v>23770000</v>
      </c>
      <c r="H172" s="227"/>
    </row>
    <row r="173" s="215" customFormat="1" ht="29" customHeight="1" spans="1:8">
      <c r="A173" s="227" t="s">
        <v>947</v>
      </c>
      <c r="B173" s="227" t="s">
        <v>948</v>
      </c>
      <c r="C173" s="228" t="s">
        <v>946</v>
      </c>
      <c r="D173" s="236">
        <v>33180000</v>
      </c>
      <c r="E173" s="229">
        <v>0</v>
      </c>
      <c r="F173" s="229">
        <v>0</v>
      </c>
      <c r="G173" s="236">
        <v>33180000</v>
      </c>
      <c r="H173" s="227"/>
    </row>
    <row r="174" s="215" customFormat="1" ht="29" customHeight="1" spans="1:8">
      <c r="A174" s="227" t="s">
        <v>949</v>
      </c>
      <c r="B174" s="227" t="s">
        <v>950</v>
      </c>
      <c r="C174" s="237" t="s">
        <v>951</v>
      </c>
      <c r="D174" s="242">
        <v>671230000</v>
      </c>
      <c r="E174" s="243">
        <v>125932705.19</v>
      </c>
      <c r="F174" s="229">
        <v>638971.71</v>
      </c>
      <c r="G174" s="230">
        <v>544658323.1</v>
      </c>
      <c r="H174" s="227"/>
    </row>
    <row r="175" s="215" customFormat="1" ht="29" customHeight="1" spans="1:8">
      <c r="A175" s="227" t="s">
        <v>952</v>
      </c>
      <c r="B175" s="227" t="s">
        <v>953</v>
      </c>
      <c r="C175" s="237" t="s">
        <v>954</v>
      </c>
      <c r="D175" s="242">
        <v>60220000</v>
      </c>
      <c r="E175" s="243">
        <v>10798953.81</v>
      </c>
      <c r="F175" s="229">
        <v>345865.42</v>
      </c>
      <c r="G175" s="230">
        <v>49075180.77</v>
      </c>
      <c r="H175" s="227"/>
    </row>
    <row r="176" s="215" customFormat="1" ht="29" customHeight="1" spans="1:8">
      <c r="A176" s="227" t="s">
        <v>955</v>
      </c>
      <c r="B176" s="227" t="s">
        <v>956</v>
      </c>
      <c r="C176" s="228" t="s">
        <v>625</v>
      </c>
      <c r="D176" s="241">
        <v>59900000</v>
      </c>
      <c r="E176" s="241">
        <v>59900000</v>
      </c>
      <c r="F176" s="229">
        <v>0</v>
      </c>
      <c r="G176" s="230">
        <v>0</v>
      </c>
      <c r="H176" s="227"/>
    </row>
    <row r="177" s="215" customFormat="1" ht="29" customHeight="1" spans="1:8">
      <c r="A177" s="227" t="s">
        <v>957</v>
      </c>
      <c r="B177" s="227" t="s">
        <v>958</v>
      </c>
      <c r="C177" s="228" t="s">
        <v>627</v>
      </c>
      <c r="D177" s="229">
        <v>600000</v>
      </c>
      <c r="E177" s="229">
        <v>0</v>
      </c>
      <c r="F177" s="229">
        <v>29310.63</v>
      </c>
      <c r="G177" s="230">
        <v>570689.37</v>
      </c>
      <c r="H177" s="227"/>
    </row>
    <row r="178" s="215" customFormat="1" ht="29" customHeight="1" spans="1:8">
      <c r="A178" s="227" t="s">
        <v>959</v>
      </c>
      <c r="B178" s="227" t="s">
        <v>960</v>
      </c>
      <c r="C178" s="228" t="s">
        <v>961</v>
      </c>
      <c r="D178" s="229">
        <v>14400000</v>
      </c>
      <c r="E178" s="229">
        <v>13621478.25</v>
      </c>
      <c r="F178" s="229">
        <v>53736.15</v>
      </c>
      <c r="G178" s="230">
        <v>724785.6</v>
      </c>
      <c r="H178" s="227"/>
    </row>
    <row r="179" s="215" customFormat="1" ht="29" customHeight="1" spans="1:8">
      <c r="A179" s="227" t="s">
        <v>962</v>
      </c>
      <c r="B179" s="227" t="s">
        <v>963</v>
      </c>
      <c r="C179" s="228" t="s">
        <v>964</v>
      </c>
      <c r="D179" s="229">
        <v>157150000</v>
      </c>
      <c r="E179" s="229">
        <v>0</v>
      </c>
      <c r="F179" s="229">
        <v>0</v>
      </c>
      <c r="G179" s="229">
        <v>157150000</v>
      </c>
      <c r="H179" s="227"/>
    </row>
    <row r="180" s="215" customFormat="1" ht="29" customHeight="1" spans="1:8">
      <c r="A180" s="227" t="s">
        <v>965</v>
      </c>
      <c r="B180" s="227" t="s">
        <v>966</v>
      </c>
      <c r="C180" s="228" t="s">
        <v>967</v>
      </c>
      <c r="D180" s="229">
        <v>39800000</v>
      </c>
      <c r="E180" s="229">
        <v>1324576.57</v>
      </c>
      <c r="F180" s="229">
        <v>53736.15</v>
      </c>
      <c r="G180" s="230">
        <v>38421687.28</v>
      </c>
      <c r="H180" s="227"/>
    </row>
    <row r="181" s="215" customFormat="1" ht="29" customHeight="1" spans="1:8">
      <c r="A181" s="227" t="s">
        <v>968</v>
      </c>
      <c r="B181" s="227" t="s">
        <v>969</v>
      </c>
      <c r="C181" s="228" t="s">
        <v>970</v>
      </c>
      <c r="D181" s="229">
        <v>70000000</v>
      </c>
      <c r="E181" s="229">
        <v>0</v>
      </c>
      <c r="F181" s="229">
        <v>0</v>
      </c>
      <c r="G181" s="229">
        <v>70000000</v>
      </c>
      <c r="H181" s="227"/>
    </row>
    <row r="182" s="215" customFormat="1" ht="29" customHeight="1" spans="1:8">
      <c r="A182" s="227" t="s">
        <v>971</v>
      </c>
      <c r="B182" s="227" t="s">
        <v>972</v>
      </c>
      <c r="C182" s="228" t="s">
        <v>973</v>
      </c>
      <c r="D182" s="229">
        <v>39000000</v>
      </c>
      <c r="E182" s="229">
        <v>0</v>
      </c>
      <c r="F182" s="229">
        <v>0</v>
      </c>
      <c r="G182" s="229">
        <v>39000000</v>
      </c>
      <c r="H182" s="227"/>
    </row>
    <row r="183" s="215" customFormat="1" ht="29" customHeight="1" spans="1:8">
      <c r="A183" s="227" t="s">
        <v>974</v>
      </c>
      <c r="B183" s="227" t="s">
        <v>975</v>
      </c>
      <c r="C183" s="228" t="s">
        <v>629</v>
      </c>
      <c r="D183" s="229">
        <v>575090000</v>
      </c>
      <c r="E183" s="229">
        <v>6162037.1</v>
      </c>
      <c r="F183" s="229">
        <v>56892796.29</v>
      </c>
      <c r="G183" s="230">
        <v>0</v>
      </c>
      <c r="H183" s="227"/>
    </row>
    <row r="184" s="215" customFormat="1" ht="29" customHeight="1" spans="1:8">
      <c r="A184" s="227" t="s">
        <v>976</v>
      </c>
      <c r="B184" s="227" t="s">
        <v>977</v>
      </c>
      <c r="C184" s="228" t="s">
        <v>978</v>
      </c>
      <c r="D184" s="236">
        <v>160100000</v>
      </c>
      <c r="E184" s="229">
        <v>0</v>
      </c>
      <c r="F184" s="229">
        <v>23448.5</v>
      </c>
      <c r="G184" s="230">
        <v>160076551.5</v>
      </c>
      <c r="H184" s="227"/>
    </row>
    <row r="185" s="215" customFormat="1" ht="29" customHeight="1" spans="1:8">
      <c r="A185" s="227" t="s">
        <v>979</v>
      </c>
      <c r="B185" s="227" t="s">
        <v>980</v>
      </c>
      <c r="C185" s="237" t="s">
        <v>981</v>
      </c>
      <c r="D185" s="242">
        <v>10200000</v>
      </c>
      <c r="E185" s="243">
        <v>711851.02</v>
      </c>
      <c r="F185" s="229">
        <v>57644.24</v>
      </c>
      <c r="G185" s="230">
        <v>9430504.74</v>
      </c>
      <c r="H185" s="227"/>
    </row>
    <row r="186" s="215" customFormat="1" ht="29" customHeight="1" spans="1:8">
      <c r="A186" s="227" t="s">
        <v>982</v>
      </c>
      <c r="B186" s="227" t="s">
        <v>983</v>
      </c>
      <c r="C186" s="228" t="s">
        <v>625</v>
      </c>
      <c r="D186" s="241">
        <v>121400000</v>
      </c>
      <c r="E186" s="229">
        <v>1708312.81</v>
      </c>
      <c r="F186" s="229">
        <v>57644.24</v>
      </c>
      <c r="G186" s="230">
        <v>119634042.95</v>
      </c>
      <c r="H186" s="227"/>
    </row>
    <row r="187" s="215" customFormat="1" ht="29" customHeight="1" spans="1:8">
      <c r="A187" s="227" t="s">
        <v>984</v>
      </c>
      <c r="B187" s="227" t="s">
        <v>985</v>
      </c>
      <c r="C187" s="228" t="s">
        <v>627</v>
      </c>
      <c r="D187" s="229">
        <v>133700000</v>
      </c>
      <c r="E187" s="229">
        <v>0</v>
      </c>
      <c r="F187" s="229">
        <v>0</v>
      </c>
      <c r="G187" s="229">
        <v>133700000</v>
      </c>
      <c r="H187" s="227"/>
    </row>
    <row r="188" s="215" customFormat="1" ht="29" customHeight="1" spans="1:8">
      <c r="A188" s="227" t="s">
        <v>986</v>
      </c>
      <c r="B188" s="227" t="s">
        <v>987</v>
      </c>
      <c r="C188" s="228" t="s">
        <v>988</v>
      </c>
      <c r="D188" s="229">
        <v>46650000</v>
      </c>
      <c r="E188" s="229">
        <v>0</v>
      </c>
      <c r="F188" s="229">
        <v>0</v>
      </c>
      <c r="G188" s="229">
        <v>46650000</v>
      </c>
      <c r="H188" s="227"/>
    </row>
    <row r="189" s="215" customFormat="1" ht="29" customHeight="1" spans="1:8">
      <c r="A189" s="227" t="s">
        <v>989</v>
      </c>
      <c r="B189" s="227" t="s">
        <v>990</v>
      </c>
      <c r="C189" s="228" t="s">
        <v>991</v>
      </c>
      <c r="D189" s="236">
        <v>27900000</v>
      </c>
      <c r="E189" s="236">
        <v>27900000</v>
      </c>
      <c r="F189" s="229">
        <v>0</v>
      </c>
      <c r="G189" s="230">
        <v>0</v>
      </c>
      <c r="H189" s="227"/>
    </row>
    <row r="190" s="215" customFormat="1" ht="29" customHeight="1" spans="1:8">
      <c r="A190" s="227" t="s">
        <v>992</v>
      </c>
      <c r="B190" s="227" t="s">
        <v>993</v>
      </c>
      <c r="C190" s="237" t="s">
        <v>994</v>
      </c>
      <c r="D190" s="242">
        <v>251390000</v>
      </c>
      <c r="E190" s="243">
        <v>10228946.66</v>
      </c>
      <c r="F190" s="229">
        <v>0</v>
      </c>
      <c r="G190" s="230">
        <v>241161053.34</v>
      </c>
      <c r="H190" s="227"/>
    </row>
    <row r="191" s="215" customFormat="1" ht="29" customHeight="1" spans="1:8">
      <c r="A191" s="227" t="s">
        <v>995</v>
      </c>
      <c r="B191" s="227" t="s">
        <v>996</v>
      </c>
      <c r="C191" s="228" t="s">
        <v>997</v>
      </c>
      <c r="D191" s="241">
        <v>100220000</v>
      </c>
      <c r="E191" s="241">
        <v>100220000</v>
      </c>
      <c r="F191" s="229">
        <v>0</v>
      </c>
      <c r="G191" s="230">
        <v>0</v>
      </c>
      <c r="H191" s="227"/>
    </row>
    <row r="192" s="215" customFormat="1" ht="29" customHeight="1" spans="1:8">
      <c r="A192" s="227" t="s">
        <v>998</v>
      </c>
      <c r="B192" s="227" t="s">
        <v>999</v>
      </c>
      <c r="C192" s="228" t="s">
        <v>1000</v>
      </c>
      <c r="D192" s="229">
        <v>36750000</v>
      </c>
      <c r="E192" s="229">
        <v>36750000</v>
      </c>
      <c r="F192" s="229">
        <v>0</v>
      </c>
      <c r="G192" s="230">
        <v>0</v>
      </c>
      <c r="H192" s="227"/>
    </row>
    <row r="193" s="215" customFormat="1" ht="29" customHeight="1" spans="1:8">
      <c r="A193" s="227" t="s">
        <v>1001</v>
      </c>
      <c r="B193" s="227" t="s">
        <v>1002</v>
      </c>
      <c r="C193" s="228" t="s">
        <v>1003</v>
      </c>
      <c r="D193" s="229">
        <v>34990000</v>
      </c>
      <c r="E193" s="229">
        <v>0</v>
      </c>
      <c r="F193" s="229">
        <v>0</v>
      </c>
      <c r="G193" s="229">
        <v>34990000</v>
      </c>
      <c r="H193" s="227"/>
    </row>
    <row r="194" s="215" customFormat="1" ht="29" customHeight="1" spans="1:8">
      <c r="A194" s="227" t="s">
        <v>1004</v>
      </c>
      <c r="B194" s="227" t="s">
        <v>1005</v>
      </c>
      <c r="C194" s="228" t="s">
        <v>1006</v>
      </c>
      <c r="D194" s="236">
        <v>5380000</v>
      </c>
      <c r="E194" s="229">
        <v>0</v>
      </c>
      <c r="F194" s="229">
        <v>0</v>
      </c>
      <c r="G194" s="236">
        <v>5380000</v>
      </c>
      <c r="H194" s="227"/>
    </row>
    <row r="195" s="215" customFormat="1" ht="29" customHeight="1" spans="1:8">
      <c r="A195" s="227" t="s">
        <v>1007</v>
      </c>
      <c r="B195" s="227" t="s">
        <v>1008</v>
      </c>
      <c r="C195" s="237" t="s">
        <v>1009</v>
      </c>
      <c r="D195" s="242">
        <v>10000000</v>
      </c>
      <c r="E195" s="229">
        <v>0</v>
      </c>
      <c r="F195" s="229">
        <v>0</v>
      </c>
      <c r="G195" s="230">
        <v>10000000</v>
      </c>
      <c r="H195" s="227"/>
    </row>
    <row r="196" s="215" customFormat="1" ht="29" customHeight="1" spans="1:8">
      <c r="A196" s="227" t="s">
        <v>1010</v>
      </c>
      <c r="B196" s="227" t="s">
        <v>1011</v>
      </c>
      <c r="C196" s="228" t="s">
        <v>1012</v>
      </c>
      <c r="D196" s="241">
        <v>300000</v>
      </c>
      <c r="E196" s="229">
        <v>0</v>
      </c>
      <c r="F196" s="229">
        <v>0</v>
      </c>
      <c r="G196" s="241">
        <v>300000</v>
      </c>
      <c r="H196" s="227"/>
    </row>
    <row r="197" s="215" customFormat="1" ht="29" customHeight="1" spans="1:8">
      <c r="A197" s="227" t="s">
        <v>1013</v>
      </c>
      <c r="B197" s="227" t="s">
        <v>1014</v>
      </c>
      <c r="C197" s="228" t="s">
        <v>1015</v>
      </c>
      <c r="D197" s="229">
        <v>141500000</v>
      </c>
      <c r="E197" s="229">
        <v>0</v>
      </c>
      <c r="F197" s="229">
        <v>0</v>
      </c>
      <c r="G197" s="229">
        <v>141500000</v>
      </c>
      <c r="H197" s="227"/>
    </row>
    <row r="198" s="215" customFormat="1" ht="29" customHeight="1" spans="1:8">
      <c r="A198" s="227" t="s">
        <v>1016</v>
      </c>
      <c r="B198" s="227" t="s">
        <v>1017</v>
      </c>
      <c r="C198" s="228" t="s">
        <v>1018</v>
      </c>
      <c r="D198" s="229">
        <v>37000000</v>
      </c>
      <c r="E198" s="229">
        <v>0</v>
      </c>
      <c r="F198" s="229">
        <v>0</v>
      </c>
      <c r="G198" s="229">
        <v>37000000</v>
      </c>
      <c r="H198" s="227"/>
    </row>
    <row r="199" s="215" customFormat="1" ht="29" customHeight="1" spans="1:8">
      <c r="A199" s="227" t="s">
        <v>1019</v>
      </c>
      <c r="B199" s="227" t="s">
        <v>1020</v>
      </c>
      <c r="C199" s="228" t="s">
        <v>1021</v>
      </c>
      <c r="D199" s="236">
        <v>104500000</v>
      </c>
      <c r="E199" s="229">
        <v>0</v>
      </c>
      <c r="F199" s="229">
        <v>0</v>
      </c>
      <c r="G199" s="236">
        <v>104500000</v>
      </c>
      <c r="H199" s="227"/>
    </row>
    <row r="200" s="215" customFormat="1" ht="29" customHeight="1" spans="1:8">
      <c r="A200" s="227" t="s">
        <v>1022</v>
      </c>
      <c r="B200" s="227" t="s">
        <v>1023</v>
      </c>
      <c r="C200" s="237" t="s">
        <v>1024</v>
      </c>
      <c r="D200" s="242">
        <v>11300000</v>
      </c>
      <c r="E200" s="243">
        <v>2833.98</v>
      </c>
      <c r="F200" s="229">
        <v>0</v>
      </c>
      <c r="G200" s="230">
        <v>11297166.02</v>
      </c>
      <c r="H200" s="227"/>
    </row>
    <row r="201" s="215" customFormat="1" ht="29" customHeight="1" spans="1:8">
      <c r="A201" s="227" t="s">
        <v>1025</v>
      </c>
      <c r="B201" s="227" t="s">
        <v>1026</v>
      </c>
      <c r="C201" s="228" t="s">
        <v>1027</v>
      </c>
      <c r="D201" s="241">
        <v>6990000</v>
      </c>
      <c r="E201" s="229">
        <v>0</v>
      </c>
      <c r="F201" s="229">
        <v>0</v>
      </c>
      <c r="G201" s="241">
        <v>6990000</v>
      </c>
      <c r="H201" s="227"/>
    </row>
    <row r="202" s="215" customFormat="1" ht="29" customHeight="1" spans="1:8">
      <c r="A202" s="227" t="s">
        <v>1028</v>
      </c>
      <c r="B202" s="227" t="s">
        <v>1029</v>
      </c>
      <c r="C202" s="228" t="s">
        <v>1030</v>
      </c>
      <c r="D202" s="229">
        <v>4640000</v>
      </c>
      <c r="E202" s="229">
        <v>0</v>
      </c>
      <c r="F202" s="229">
        <v>0</v>
      </c>
      <c r="G202" s="229">
        <v>4640000</v>
      </c>
      <c r="H202" s="227"/>
    </row>
    <row r="203" s="215" customFormat="1" ht="29" customHeight="1" spans="1:8">
      <c r="A203" s="227" t="s">
        <v>1031</v>
      </c>
      <c r="B203" s="227" t="s">
        <v>1032</v>
      </c>
      <c r="C203" s="228" t="s">
        <v>1033</v>
      </c>
      <c r="D203" s="236">
        <v>23690000</v>
      </c>
      <c r="E203" s="243">
        <v>2833.98</v>
      </c>
      <c r="F203" s="229">
        <v>0</v>
      </c>
      <c r="G203" s="230">
        <v>23687166.02</v>
      </c>
      <c r="H203" s="227"/>
    </row>
    <row r="204" s="215" customFormat="1" ht="29" customHeight="1" spans="1:8">
      <c r="A204" s="227" t="s">
        <v>620</v>
      </c>
      <c r="B204" s="227" t="s">
        <v>1034</v>
      </c>
      <c r="C204" s="237" t="s">
        <v>1035</v>
      </c>
      <c r="D204" s="242">
        <v>8000000</v>
      </c>
      <c r="E204" s="229">
        <v>0</v>
      </c>
      <c r="F204" s="229">
        <v>0</v>
      </c>
      <c r="G204" s="230">
        <v>8000000</v>
      </c>
      <c r="H204" s="227"/>
    </row>
    <row r="205" s="215" customFormat="1" ht="29" customHeight="1" spans="1:8">
      <c r="A205" s="227" t="s">
        <v>1036</v>
      </c>
      <c r="B205" s="227" t="s">
        <v>1037</v>
      </c>
      <c r="C205" s="228" t="s">
        <v>1038</v>
      </c>
      <c r="D205" s="241">
        <v>5590000</v>
      </c>
      <c r="E205" s="229">
        <v>0</v>
      </c>
      <c r="F205" s="229">
        <v>0</v>
      </c>
      <c r="G205" s="241">
        <v>5590000</v>
      </c>
      <c r="H205" s="227"/>
    </row>
    <row r="206" s="215" customFormat="1" ht="29" customHeight="1" spans="1:8">
      <c r="A206" s="227" t="s">
        <v>754</v>
      </c>
      <c r="B206" s="227" t="s">
        <v>1039</v>
      </c>
      <c r="C206" s="228" t="s">
        <v>1040</v>
      </c>
      <c r="D206" s="236">
        <v>1760000</v>
      </c>
      <c r="E206" s="229">
        <v>0</v>
      </c>
      <c r="F206" s="229">
        <v>0</v>
      </c>
      <c r="G206" s="236">
        <v>1760000</v>
      </c>
      <c r="H206" s="227"/>
    </row>
    <row r="207" s="215" customFormat="1" ht="29" customHeight="1" spans="1:8">
      <c r="A207" s="227" t="s">
        <v>762</v>
      </c>
      <c r="B207" s="227" t="s">
        <v>1041</v>
      </c>
      <c r="C207" s="237" t="s">
        <v>1042</v>
      </c>
      <c r="D207" s="244">
        <v>13400000</v>
      </c>
      <c r="E207" s="245">
        <v>1574882.53</v>
      </c>
      <c r="F207" s="236">
        <v>31264.67</v>
      </c>
      <c r="G207" s="230">
        <v>11793852.8</v>
      </c>
      <c r="H207" s="227"/>
    </row>
    <row r="208" s="215" customFormat="1" ht="29" customHeight="1" spans="1:8">
      <c r="A208" s="227" t="s">
        <v>800</v>
      </c>
      <c r="B208" s="227" t="s">
        <v>1043</v>
      </c>
      <c r="C208" s="246" t="s">
        <v>625</v>
      </c>
      <c r="D208" s="247">
        <f>E208+F208+G208</f>
        <v>750127.34</v>
      </c>
      <c r="E208" s="248">
        <v>718862.67</v>
      </c>
      <c r="F208" s="236">
        <v>31264.67</v>
      </c>
      <c r="G208" s="230">
        <v>0</v>
      </c>
      <c r="H208" s="227"/>
    </row>
    <row r="209" s="215" customFormat="1" ht="29" customHeight="1" spans="1:8">
      <c r="A209" s="227" t="s">
        <v>864</v>
      </c>
      <c r="B209" s="249" t="s">
        <v>1044</v>
      </c>
      <c r="C209" s="250" t="s">
        <v>1045</v>
      </c>
      <c r="D209" s="251">
        <v>641952.94</v>
      </c>
      <c r="E209" s="238">
        <v>0</v>
      </c>
      <c r="F209" s="238">
        <v>0</v>
      </c>
      <c r="G209" s="239">
        <v>641952.94</v>
      </c>
      <c r="H209" s="227"/>
    </row>
    <row r="210" s="215" customFormat="1" ht="29" customHeight="1" spans="1:8">
      <c r="A210" s="227" t="s">
        <v>874</v>
      </c>
      <c r="B210" s="249" t="s">
        <v>1046</v>
      </c>
      <c r="C210" s="250" t="s">
        <v>1047</v>
      </c>
      <c r="D210" s="240">
        <f>E210+F210+G210</f>
        <v>0</v>
      </c>
      <c r="E210" s="238">
        <v>0</v>
      </c>
      <c r="F210" s="238">
        <v>0</v>
      </c>
      <c r="G210" s="239">
        <v>0</v>
      </c>
      <c r="H210" s="227"/>
    </row>
    <row r="211" s="215" customFormat="1" ht="29" customHeight="1" spans="1:8">
      <c r="A211" s="227" t="s">
        <v>950</v>
      </c>
      <c r="B211" s="249" t="s">
        <v>1048</v>
      </c>
      <c r="C211" s="250" t="s">
        <v>1049</v>
      </c>
      <c r="D211" s="240">
        <f>E211+F211+G211</f>
        <v>9318672.06</v>
      </c>
      <c r="E211" s="238">
        <v>0</v>
      </c>
      <c r="F211" s="238">
        <v>0</v>
      </c>
      <c r="G211" s="216">
        <v>9318672.06</v>
      </c>
      <c r="H211" s="227"/>
    </row>
    <row r="212" s="215" customFormat="1" ht="29" customHeight="1" spans="1:8">
      <c r="A212" s="227" t="s">
        <v>1050</v>
      </c>
      <c r="B212" s="249" t="s">
        <v>1051</v>
      </c>
      <c r="C212" s="250" t="s">
        <v>1052</v>
      </c>
      <c r="D212" s="240">
        <f>E212+F212+G212</f>
        <v>856019.86</v>
      </c>
      <c r="E212" s="238">
        <v>856019.86</v>
      </c>
      <c r="F212" s="238">
        <v>0</v>
      </c>
      <c r="G212" s="238">
        <v>0</v>
      </c>
      <c r="H212" s="227"/>
    </row>
    <row r="213" s="215" customFormat="1" ht="29" customHeight="1" spans="1:8">
      <c r="A213" s="227" t="s">
        <v>1053</v>
      </c>
      <c r="B213" s="227" t="s">
        <v>1054</v>
      </c>
      <c r="C213" s="252" t="s">
        <v>1055</v>
      </c>
      <c r="D213" s="253">
        <v>550000</v>
      </c>
      <c r="E213" s="254">
        <v>265924.48</v>
      </c>
      <c r="F213" s="254">
        <v>97702.1</v>
      </c>
      <c r="G213" s="239">
        <v>186373.42</v>
      </c>
      <c r="H213" s="227"/>
    </row>
    <row r="214" s="215" customFormat="1" ht="29" customHeight="1" spans="1:8">
      <c r="A214" s="227" t="s">
        <v>1056</v>
      </c>
      <c r="B214" s="227" t="s">
        <v>1057</v>
      </c>
      <c r="C214" s="237" t="s">
        <v>625</v>
      </c>
      <c r="D214" s="255">
        <f>E214+F214+G214</f>
        <v>630575.41</v>
      </c>
      <c r="E214" s="254">
        <v>532873.31</v>
      </c>
      <c r="F214" s="254">
        <v>97702.1</v>
      </c>
      <c r="G214" s="239">
        <v>0</v>
      </c>
      <c r="H214" s="227"/>
    </row>
    <row r="215" s="215" customFormat="1" ht="29" customHeight="1" spans="1:8">
      <c r="A215" s="227" t="s">
        <v>1058</v>
      </c>
      <c r="B215" s="227" t="s">
        <v>1059</v>
      </c>
      <c r="C215" s="237" t="s">
        <v>627</v>
      </c>
      <c r="D215" s="239">
        <v>186373.42</v>
      </c>
      <c r="E215" s="238">
        <v>0</v>
      </c>
      <c r="F215" s="238">
        <v>0</v>
      </c>
      <c r="G215" s="239">
        <v>186373.42</v>
      </c>
      <c r="H215" s="227"/>
    </row>
    <row r="216" s="215" customFormat="1" ht="29" customHeight="1" spans="1:8">
      <c r="A216" s="227" t="s">
        <v>1060</v>
      </c>
      <c r="B216" s="227" t="s">
        <v>1061</v>
      </c>
      <c r="C216" s="237" t="s">
        <v>1062</v>
      </c>
      <c r="D216" s="256">
        <v>7270000</v>
      </c>
      <c r="E216" s="257">
        <v>0</v>
      </c>
      <c r="F216" s="257">
        <v>0</v>
      </c>
      <c r="G216" s="240">
        <v>7270000</v>
      </c>
      <c r="H216" s="227"/>
    </row>
    <row r="217" s="215" customFormat="1" ht="29" customHeight="1" spans="1:8">
      <c r="A217" s="227" t="s">
        <v>1063</v>
      </c>
      <c r="B217" s="227" t="s">
        <v>1064</v>
      </c>
      <c r="C217" s="237" t="s">
        <v>1065</v>
      </c>
      <c r="D217" s="258">
        <v>2070816.01</v>
      </c>
      <c r="E217" s="257">
        <v>0</v>
      </c>
      <c r="F217" s="257">
        <v>0</v>
      </c>
      <c r="G217" s="239">
        <v>2070816.01</v>
      </c>
      <c r="H217" s="227"/>
    </row>
    <row r="218" s="215" customFormat="1" ht="29" customHeight="1" spans="1:8">
      <c r="A218" s="227" t="s">
        <v>1066</v>
      </c>
      <c r="B218" s="227" t="s">
        <v>1067</v>
      </c>
      <c r="C218" s="228" t="s">
        <v>1068</v>
      </c>
      <c r="D218" s="259">
        <v>8283264.05</v>
      </c>
      <c r="E218" s="257">
        <v>0</v>
      </c>
      <c r="F218" s="257">
        <v>0</v>
      </c>
      <c r="G218" s="230">
        <v>8283264.05</v>
      </c>
      <c r="H218" s="227"/>
    </row>
    <row r="219" s="215" customFormat="1" ht="29" customHeight="1" spans="1:8">
      <c r="A219" s="227" t="s">
        <v>1069</v>
      </c>
      <c r="B219" s="227" t="s">
        <v>1070</v>
      </c>
      <c r="C219" s="237" t="s">
        <v>1071</v>
      </c>
      <c r="D219" s="256">
        <v>2770000</v>
      </c>
      <c r="E219" s="257">
        <v>0</v>
      </c>
      <c r="F219" s="257">
        <v>0</v>
      </c>
      <c r="G219" s="240">
        <v>2770000</v>
      </c>
      <c r="H219" s="227"/>
    </row>
    <row r="220" s="215" customFormat="1" ht="29" customHeight="1" spans="1:8">
      <c r="A220" s="227" t="s">
        <v>1072</v>
      </c>
      <c r="B220" s="227" t="s">
        <v>1073</v>
      </c>
      <c r="C220" s="228" t="s">
        <v>1074</v>
      </c>
      <c r="D220" s="230">
        <v>3416846.41</v>
      </c>
      <c r="E220" s="229">
        <v>0</v>
      </c>
      <c r="F220" s="229">
        <v>0</v>
      </c>
      <c r="G220" s="230">
        <v>3416846.41</v>
      </c>
      <c r="H220" s="227"/>
    </row>
    <row r="221" s="215" customFormat="1" ht="29" customHeight="1" spans="1:8">
      <c r="A221" s="227" t="s">
        <v>1075</v>
      </c>
      <c r="B221" s="227" t="s">
        <v>1076</v>
      </c>
      <c r="C221" s="237" t="s">
        <v>1077</v>
      </c>
      <c r="D221" s="260">
        <v>164000000</v>
      </c>
      <c r="E221" s="229">
        <v>0</v>
      </c>
      <c r="F221" s="229">
        <v>0</v>
      </c>
      <c r="G221" s="240">
        <v>164000000</v>
      </c>
      <c r="H221" s="227"/>
    </row>
    <row r="222" s="215" customFormat="1" ht="29" customHeight="1" spans="1:8">
      <c r="A222" s="227" t="s">
        <v>1078</v>
      </c>
      <c r="B222" s="227" t="s">
        <v>1079</v>
      </c>
      <c r="C222" s="261" t="s">
        <v>1080</v>
      </c>
      <c r="D222" s="262">
        <v>105404535.13</v>
      </c>
      <c r="E222" s="229">
        <v>0</v>
      </c>
      <c r="F222" s="229">
        <v>0</v>
      </c>
      <c r="G222" s="230">
        <v>105404535.13</v>
      </c>
      <c r="H222" s="227"/>
    </row>
    <row r="223" s="215" customFormat="1" ht="29" customHeight="1" spans="1:8">
      <c r="A223" s="227" t="s">
        <v>1081</v>
      </c>
      <c r="B223" s="249" t="s">
        <v>1082</v>
      </c>
      <c r="C223" s="250" t="s">
        <v>1083</v>
      </c>
      <c r="D223" s="260">
        <v>2250000</v>
      </c>
      <c r="E223" s="243">
        <v>1809599.83</v>
      </c>
      <c r="F223" s="229">
        <v>97702.1</v>
      </c>
      <c r="G223" s="230">
        <v>342698.07</v>
      </c>
      <c r="H223" s="227"/>
    </row>
    <row r="224" s="215" customFormat="1" ht="29" customHeight="1" spans="1:8">
      <c r="A224" s="227" t="s">
        <v>1084</v>
      </c>
      <c r="B224" s="249" t="s">
        <v>1085</v>
      </c>
      <c r="C224" s="250" t="s">
        <v>625</v>
      </c>
      <c r="D224" s="238">
        <v>6542243.54</v>
      </c>
      <c r="E224" s="243">
        <v>6542243.54</v>
      </c>
      <c r="F224" s="229">
        <v>0</v>
      </c>
      <c r="G224" s="230">
        <v>0</v>
      </c>
      <c r="H224" s="227"/>
    </row>
    <row r="225" s="215" customFormat="1" ht="29" customHeight="1" spans="1:8">
      <c r="A225" s="227" t="s">
        <v>1086</v>
      </c>
      <c r="B225" s="249" t="s">
        <v>1087</v>
      </c>
      <c r="C225" s="250" t="s">
        <v>1088</v>
      </c>
      <c r="D225" s="251">
        <v>414163.19</v>
      </c>
      <c r="E225" s="243">
        <v>0</v>
      </c>
      <c r="F225" s="229">
        <v>0</v>
      </c>
      <c r="G225" s="230">
        <v>414163.19</v>
      </c>
      <c r="H225" s="227"/>
    </row>
    <row r="226" s="215" customFormat="1" ht="29" customHeight="1" spans="1:8">
      <c r="A226" s="227" t="s">
        <v>1089</v>
      </c>
      <c r="B226" s="227" t="s">
        <v>1090</v>
      </c>
      <c r="C226" s="252" t="s">
        <v>629</v>
      </c>
      <c r="D226" s="243">
        <v>1154245.37</v>
      </c>
      <c r="E226" s="243">
        <v>1154245.37</v>
      </c>
      <c r="F226" s="229">
        <v>0</v>
      </c>
      <c r="G226" s="230">
        <v>0</v>
      </c>
      <c r="H226" s="227"/>
    </row>
    <row r="227" s="215" customFormat="1" ht="29" customHeight="1" spans="1:8">
      <c r="A227" s="227" t="s">
        <v>1091</v>
      </c>
      <c r="B227" s="227" t="s">
        <v>1092</v>
      </c>
      <c r="C227" s="237" t="s">
        <v>1093</v>
      </c>
      <c r="D227" s="230">
        <v>1863734.4</v>
      </c>
      <c r="E227" s="229">
        <v>0</v>
      </c>
      <c r="F227" s="229">
        <v>97702.1</v>
      </c>
      <c r="G227" s="230">
        <v>1863734.4</v>
      </c>
      <c r="H227" s="227"/>
    </row>
    <row r="228" s="215" customFormat="1" ht="29" customHeight="1" spans="1:8">
      <c r="A228" s="227" t="s">
        <v>1094</v>
      </c>
      <c r="B228" s="227" t="s">
        <v>1095</v>
      </c>
      <c r="C228" s="237" t="s">
        <v>1096</v>
      </c>
      <c r="D228" s="240">
        <v>73360000</v>
      </c>
      <c r="E228" s="243">
        <v>72945836.81</v>
      </c>
      <c r="F228" s="229">
        <v>0</v>
      </c>
      <c r="G228" s="230">
        <v>414163.19</v>
      </c>
      <c r="H228" s="227"/>
    </row>
    <row r="229" s="215" customFormat="1" ht="29" customHeight="1" spans="1:8">
      <c r="A229" s="227" t="s">
        <v>1097</v>
      </c>
      <c r="B229" s="227" t="s">
        <v>1098</v>
      </c>
      <c r="C229" s="237" t="s">
        <v>1096</v>
      </c>
      <c r="D229" s="240">
        <v>73360000</v>
      </c>
      <c r="E229" s="245">
        <v>72945836.81</v>
      </c>
      <c r="F229" s="236">
        <v>0</v>
      </c>
      <c r="G229" s="262">
        <v>414163.19</v>
      </c>
      <c r="H229" s="227"/>
    </row>
    <row r="230" s="215" customFormat="1" ht="29" customHeight="1" spans="1:8">
      <c r="A230" s="227" t="s">
        <v>1099</v>
      </c>
      <c r="B230" s="227" t="s">
        <v>1053</v>
      </c>
      <c r="C230" s="237" t="s">
        <v>1100</v>
      </c>
      <c r="D230" s="260">
        <v>321150000</v>
      </c>
      <c r="E230" s="238">
        <v>213431965.35</v>
      </c>
      <c r="F230" s="238">
        <v>325347.98</v>
      </c>
      <c r="G230" s="251">
        <v>107392686.67</v>
      </c>
      <c r="H230" s="263"/>
    </row>
    <row r="231" s="215" customFormat="1" ht="29" customHeight="1" spans="1:8">
      <c r="A231" s="227" t="s">
        <v>1101</v>
      </c>
      <c r="B231" s="227" t="s">
        <v>1102</v>
      </c>
      <c r="C231" s="237" t="s">
        <v>1103</v>
      </c>
      <c r="D231" s="260">
        <v>9890000</v>
      </c>
      <c r="E231" s="255">
        <v>9396698.11</v>
      </c>
      <c r="F231" s="238">
        <v>79138.7</v>
      </c>
      <c r="G231" s="251">
        <v>414163.19</v>
      </c>
      <c r="H231" s="263"/>
    </row>
    <row r="232" s="215" customFormat="1" ht="29" customHeight="1" spans="1:8">
      <c r="A232" s="227" t="s">
        <v>1104</v>
      </c>
      <c r="B232" s="227" t="s">
        <v>1105</v>
      </c>
      <c r="C232" s="237" t="s">
        <v>625</v>
      </c>
      <c r="D232" s="255">
        <f>E232+F232+G232</f>
        <v>13106259.93</v>
      </c>
      <c r="E232" s="238">
        <v>13027121.23</v>
      </c>
      <c r="F232" s="238">
        <v>79138.7</v>
      </c>
      <c r="G232" s="251">
        <v>0</v>
      </c>
      <c r="H232" s="263"/>
    </row>
    <row r="233" s="215" customFormat="1" ht="29" customHeight="1" spans="1:8">
      <c r="A233" s="227" t="s">
        <v>1106</v>
      </c>
      <c r="B233" s="227" t="s">
        <v>1107</v>
      </c>
      <c r="C233" s="237" t="s">
        <v>1108</v>
      </c>
      <c r="D233" s="251">
        <v>414163.19</v>
      </c>
      <c r="E233" s="241">
        <v>0</v>
      </c>
      <c r="F233" s="241">
        <v>0</v>
      </c>
      <c r="G233" s="251">
        <v>414163.19</v>
      </c>
      <c r="H233" s="227"/>
    </row>
    <row r="234" s="215" customFormat="1" ht="29" customHeight="1" spans="1:8">
      <c r="A234" s="227" t="s">
        <v>1109</v>
      </c>
      <c r="B234" s="227" t="s">
        <v>1110</v>
      </c>
      <c r="C234" s="237" t="s">
        <v>1111</v>
      </c>
      <c r="D234" s="260">
        <v>56200000</v>
      </c>
      <c r="E234" s="238">
        <v>47602572.74</v>
      </c>
      <c r="F234" s="229">
        <v>0</v>
      </c>
      <c r="G234" s="230">
        <v>8697427.26</v>
      </c>
      <c r="H234" s="227"/>
    </row>
    <row r="235" s="215" customFormat="1" ht="29" customHeight="1" spans="1:8">
      <c r="A235" s="227" t="s">
        <v>1112</v>
      </c>
      <c r="B235" s="227" t="s">
        <v>1113</v>
      </c>
      <c r="C235" s="237" t="s">
        <v>1114</v>
      </c>
      <c r="D235" s="255">
        <f>E235+F235+G235</f>
        <v>26957643.83</v>
      </c>
      <c r="E235" s="238">
        <v>18881461.39</v>
      </c>
      <c r="F235" s="229">
        <v>0</v>
      </c>
      <c r="G235" s="230">
        <v>8076182.44</v>
      </c>
      <c r="H235" s="227"/>
    </row>
    <row r="236" s="215" customFormat="1" ht="29" customHeight="1" spans="1:8">
      <c r="A236" s="227" t="s">
        <v>1115</v>
      </c>
      <c r="B236" s="227" t="s">
        <v>1116</v>
      </c>
      <c r="C236" s="237" t="s">
        <v>1117</v>
      </c>
      <c r="D236" s="255">
        <f>E236+F236+G236</f>
        <v>13884856.47</v>
      </c>
      <c r="E236" s="238">
        <v>13884856.47</v>
      </c>
      <c r="F236" s="229">
        <v>0</v>
      </c>
      <c r="G236" s="230">
        <v>0</v>
      </c>
      <c r="H236" s="227"/>
    </row>
    <row r="237" s="215" customFormat="1" ht="29" customHeight="1" spans="1:8">
      <c r="A237" s="227" t="s">
        <v>1118</v>
      </c>
      <c r="B237" s="227" t="s">
        <v>1119</v>
      </c>
      <c r="C237" s="237" t="s">
        <v>1120</v>
      </c>
      <c r="D237" s="255">
        <f>E237+F237+G237</f>
        <v>8276817.61</v>
      </c>
      <c r="E237" s="238">
        <v>8276817.61</v>
      </c>
      <c r="F237" s="229">
        <v>0</v>
      </c>
      <c r="G237" s="230">
        <v>0</v>
      </c>
      <c r="H237" s="227"/>
    </row>
    <row r="238" s="215" customFormat="1" ht="29" customHeight="1" spans="1:8">
      <c r="A238" s="227" t="s">
        <v>1121</v>
      </c>
      <c r="B238" s="227" t="s">
        <v>1122</v>
      </c>
      <c r="C238" s="237" t="s">
        <v>1123</v>
      </c>
      <c r="D238" s="255">
        <f>E238+F238+G238</f>
        <v>14666366.8</v>
      </c>
      <c r="E238" s="238">
        <v>14045122</v>
      </c>
      <c r="F238" s="229">
        <v>0</v>
      </c>
      <c r="G238" s="230">
        <v>621244.8</v>
      </c>
      <c r="H238" s="227"/>
    </row>
    <row r="239" s="215" customFormat="1" ht="29" customHeight="1" spans="1:8">
      <c r="A239" s="227" t="s">
        <v>1124</v>
      </c>
      <c r="B239" s="227" t="s">
        <v>1125</v>
      </c>
      <c r="C239" s="237" t="s">
        <v>1126</v>
      </c>
      <c r="D239" s="260">
        <v>43700000</v>
      </c>
      <c r="E239" s="238">
        <v>43700000</v>
      </c>
      <c r="F239" s="229">
        <v>0</v>
      </c>
      <c r="G239" s="230">
        <v>0</v>
      </c>
      <c r="H239" s="227"/>
    </row>
    <row r="240" s="215" customFormat="1" ht="29" customHeight="1" spans="1:8">
      <c r="A240" s="227" t="s">
        <v>1127</v>
      </c>
      <c r="B240" s="227" t="s">
        <v>1128</v>
      </c>
      <c r="C240" s="237" t="s">
        <v>1129</v>
      </c>
      <c r="D240" s="255">
        <f>E240+F240+G240</f>
        <v>40982022.2</v>
      </c>
      <c r="E240" s="238">
        <v>40982022.2</v>
      </c>
      <c r="F240" s="229">
        <v>0</v>
      </c>
      <c r="G240" s="230">
        <v>0</v>
      </c>
      <c r="H240" s="227"/>
    </row>
    <row r="241" s="215" customFormat="1" ht="29" customHeight="1" spans="1:8">
      <c r="A241" s="227" t="s">
        <v>1130</v>
      </c>
      <c r="B241" s="227" t="s">
        <v>1131</v>
      </c>
      <c r="C241" s="237" t="s">
        <v>1132</v>
      </c>
      <c r="D241" s="260">
        <v>74010000</v>
      </c>
      <c r="E241" s="238">
        <v>12443558.04</v>
      </c>
      <c r="F241" s="243">
        <v>114311.45</v>
      </c>
      <c r="G241" s="230">
        <v>61552130.51</v>
      </c>
      <c r="H241" s="227"/>
    </row>
    <row r="242" s="215" customFormat="1" ht="29" customHeight="1" spans="1:8">
      <c r="A242" s="227" t="s">
        <v>1133</v>
      </c>
      <c r="B242" s="227" t="s">
        <v>1134</v>
      </c>
      <c r="C242" s="237" t="s">
        <v>1135</v>
      </c>
      <c r="D242" s="255">
        <f>E242+F242+G242</f>
        <v>8304879.86</v>
      </c>
      <c r="E242" s="238">
        <v>8224764.14</v>
      </c>
      <c r="F242" s="243">
        <v>80115.72</v>
      </c>
      <c r="G242" s="230">
        <v>0</v>
      </c>
      <c r="H242" s="227"/>
    </row>
    <row r="243" s="215" customFormat="1" ht="29" customHeight="1" spans="1:8">
      <c r="A243" s="227" t="s">
        <v>1136</v>
      </c>
      <c r="B243" s="227" t="s">
        <v>1137</v>
      </c>
      <c r="C243" s="237" t="s">
        <v>1138</v>
      </c>
      <c r="D243" s="255">
        <f>E243+F243+G243</f>
        <v>4874234.42</v>
      </c>
      <c r="E243" s="238">
        <v>4218793.89</v>
      </c>
      <c r="F243" s="243">
        <v>34195.73</v>
      </c>
      <c r="G243" s="230">
        <v>621244.8</v>
      </c>
      <c r="H243" s="227"/>
    </row>
    <row r="244" s="215" customFormat="1" ht="29" customHeight="1" spans="1:8">
      <c r="A244" s="227" t="s">
        <v>1139</v>
      </c>
      <c r="B244" s="227" t="s">
        <v>1140</v>
      </c>
      <c r="C244" s="237" t="s">
        <v>1141</v>
      </c>
      <c r="D244" s="255">
        <f>E244+F244+G244</f>
        <v>31062240.2</v>
      </c>
      <c r="E244" s="229">
        <v>0</v>
      </c>
      <c r="F244" s="229">
        <v>0</v>
      </c>
      <c r="G244" s="230">
        <v>31062240.2</v>
      </c>
      <c r="H244" s="227"/>
    </row>
    <row r="245" s="215" customFormat="1" ht="29" customHeight="1" spans="1:8">
      <c r="A245" s="227" t="s">
        <v>1142</v>
      </c>
      <c r="B245" s="227" t="s">
        <v>1143</v>
      </c>
      <c r="C245" s="237" t="s">
        <v>1144</v>
      </c>
      <c r="D245" s="255">
        <f>E245+F245+G245</f>
        <v>207081.59</v>
      </c>
      <c r="E245" s="229">
        <v>0</v>
      </c>
      <c r="F245" s="229">
        <v>0</v>
      </c>
      <c r="G245" s="230">
        <v>207081.59</v>
      </c>
      <c r="H245" s="227"/>
    </row>
    <row r="246" s="215" customFormat="1" ht="29" customHeight="1" spans="1:8">
      <c r="A246" s="227" t="s">
        <v>1145</v>
      </c>
      <c r="B246" s="227" t="s">
        <v>1146</v>
      </c>
      <c r="C246" s="237" t="s">
        <v>1147</v>
      </c>
      <c r="D246" s="264">
        <v>6900000</v>
      </c>
      <c r="E246" s="236">
        <v>0</v>
      </c>
      <c r="F246" s="236">
        <v>0</v>
      </c>
      <c r="G246" s="262">
        <v>6900000</v>
      </c>
      <c r="H246" s="265"/>
    </row>
    <row r="247" s="215" customFormat="1" ht="29" customHeight="1" spans="1:8">
      <c r="A247" s="227" t="s">
        <v>1148</v>
      </c>
      <c r="B247" s="227" t="s">
        <v>1149</v>
      </c>
      <c r="C247" s="237" t="s">
        <v>1150</v>
      </c>
      <c r="D247" s="251">
        <v>207081.59</v>
      </c>
      <c r="E247" s="238">
        <v>0</v>
      </c>
      <c r="F247" s="238">
        <v>0</v>
      </c>
      <c r="G247" s="251">
        <v>207081.59</v>
      </c>
      <c r="H247" s="266"/>
    </row>
    <row r="248" s="215" customFormat="1" ht="29" customHeight="1" spans="1:8">
      <c r="A248" s="227" t="s">
        <v>1151</v>
      </c>
      <c r="B248" s="227" t="s">
        <v>1152</v>
      </c>
      <c r="C248" s="237" t="s">
        <v>1153</v>
      </c>
      <c r="D248" s="251">
        <v>6978649.95</v>
      </c>
      <c r="E248" s="238">
        <v>0</v>
      </c>
      <c r="F248" s="238">
        <v>0</v>
      </c>
      <c r="G248" s="251">
        <v>6978649.95</v>
      </c>
      <c r="H248" s="266"/>
    </row>
    <row r="249" s="215" customFormat="1" ht="29" customHeight="1" spans="1:8">
      <c r="A249" s="227" t="s">
        <v>1154</v>
      </c>
      <c r="B249" s="227" t="s">
        <v>1155</v>
      </c>
      <c r="C249" s="237" t="s">
        <v>1156</v>
      </c>
      <c r="D249" s="251">
        <v>1594528.32</v>
      </c>
      <c r="E249" s="238">
        <v>0</v>
      </c>
      <c r="F249" s="238">
        <v>0</v>
      </c>
      <c r="G249" s="251">
        <v>1594528.32</v>
      </c>
      <c r="H249" s="266"/>
    </row>
    <row r="250" s="215" customFormat="1" ht="29" customHeight="1" spans="1:8">
      <c r="A250" s="227" t="s">
        <v>1157</v>
      </c>
      <c r="B250" s="227" t="s">
        <v>1158</v>
      </c>
      <c r="C250" s="237" t="s">
        <v>1159</v>
      </c>
      <c r="D250" s="240">
        <v>73000000</v>
      </c>
      <c r="E250" s="240">
        <v>73000000</v>
      </c>
      <c r="F250" s="238">
        <v>0</v>
      </c>
      <c r="G250" s="238">
        <v>0</v>
      </c>
      <c r="H250" s="266"/>
    </row>
    <row r="251" s="215" customFormat="1" ht="29" customHeight="1" spans="1:8">
      <c r="A251" s="227" t="s">
        <v>1160</v>
      </c>
      <c r="B251" s="227" t="s">
        <v>1161</v>
      </c>
      <c r="C251" s="237" t="s">
        <v>1162</v>
      </c>
      <c r="D251" s="238">
        <v>25933997.94</v>
      </c>
      <c r="E251" s="238">
        <v>25933997.94</v>
      </c>
      <c r="F251" s="238">
        <v>0</v>
      </c>
      <c r="G251" s="238">
        <v>0</v>
      </c>
      <c r="H251" s="266"/>
    </row>
    <row r="252" s="215" customFormat="1" ht="29" customHeight="1" spans="1:8">
      <c r="A252" s="227" t="s">
        <v>1163</v>
      </c>
      <c r="B252" s="227" t="s">
        <v>1164</v>
      </c>
      <c r="C252" s="237" t="s">
        <v>1165</v>
      </c>
      <c r="D252" s="238">
        <v>61039559.2</v>
      </c>
      <c r="E252" s="238">
        <v>61039559.2</v>
      </c>
      <c r="F252" s="238">
        <v>0</v>
      </c>
      <c r="G252" s="238">
        <v>0</v>
      </c>
      <c r="H252" s="266"/>
    </row>
    <row r="253" s="215" customFormat="1" ht="29" customHeight="1" spans="1:8">
      <c r="A253" s="227" t="s">
        <v>1166</v>
      </c>
      <c r="B253" s="227" t="s">
        <v>1167</v>
      </c>
      <c r="C253" s="237" t="s">
        <v>1168</v>
      </c>
      <c r="D253" s="251">
        <v>51066322.92</v>
      </c>
      <c r="E253" s="229">
        <v>0</v>
      </c>
      <c r="F253" s="238">
        <v>0</v>
      </c>
      <c r="G253" s="251">
        <v>51066322.92</v>
      </c>
      <c r="H253" s="266"/>
    </row>
    <row r="254" s="215" customFormat="1" ht="29" customHeight="1" spans="1:8">
      <c r="A254" s="227" t="s">
        <v>1169</v>
      </c>
      <c r="B254" s="227" t="s">
        <v>1170</v>
      </c>
      <c r="C254" s="237" t="s">
        <v>1171</v>
      </c>
      <c r="D254" s="251">
        <v>51066322.92</v>
      </c>
      <c r="E254" s="229">
        <v>0</v>
      </c>
      <c r="F254" s="238">
        <v>0</v>
      </c>
      <c r="G254" s="251">
        <v>51066322.92</v>
      </c>
      <c r="H254" s="266"/>
    </row>
    <row r="255" s="215" customFormat="1" ht="29" customHeight="1" spans="1:8">
      <c r="A255" s="227" t="s">
        <v>1172</v>
      </c>
      <c r="B255" s="227" t="s">
        <v>1173</v>
      </c>
      <c r="C255" s="237" t="s">
        <v>1174</v>
      </c>
      <c r="D255" s="240">
        <v>500000</v>
      </c>
      <c r="E255" s="229">
        <v>0</v>
      </c>
      <c r="F255" s="238">
        <v>0</v>
      </c>
      <c r="G255" s="240">
        <v>500000</v>
      </c>
      <c r="H255" s="266"/>
    </row>
    <row r="256" s="215" customFormat="1" ht="29" customHeight="1" spans="1:8">
      <c r="A256" s="227" t="s">
        <v>1175</v>
      </c>
      <c r="B256" s="227" t="s">
        <v>1176</v>
      </c>
      <c r="C256" s="237" t="s">
        <v>1177</v>
      </c>
      <c r="D256" s="238">
        <v>0</v>
      </c>
      <c r="E256" s="229">
        <v>0</v>
      </c>
      <c r="F256" s="238">
        <v>0</v>
      </c>
      <c r="G256" s="229">
        <v>0</v>
      </c>
      <c r="H256" s="266"/>
    </row>
    <row r="257" s="215" customFormat="1" ht="29" customHeight="1" spans="1:8">
      <c r="A257" s="227" t="s">
        <v>1178</v>
      </c>
      <c r="B257" s="227" t="s">
        <v>1179</v>
      </c>
      <c r="C257" s="237" t="s">
        <v>1180</v>
      </c>
      <c r="D257" s="260">
        <v>23770000</v>
      </c>
      <c r="E257" s="238">
        <v>4460687.07</v>
      </c>
      <c r="F257" s="238">
        <v>127012.73</v>
      </c>
      <c r="G257" s="251">
        <v>19182300.2</v>
      </c>
      <c r="H257" s="266"/>
    </row>
    <row r="258" s="215" customFormat="1" ht="29" customHeight="1" spans="1:8">
      <c r="A258" s="227" t="s">
        <v>1181</v>
      </c>
      <c r="B258" s="227" t="s">
        <v>1182</v>
      </c>
      <c r="C258" s="237" t="s">
        <v>625</v>
      </c>
      <c r="D258" s="255">
        <f>E258+F258+G258</f>
        <v>1580888.24</v>
      </c>
      <c r="E258" s="267">
        <v>1483186.14</v>
      </c>
      <c r="F258" s="241">
        <v>97702.1</v>
      </c>
      <c r="G258" s="230">
        <v>0</v>
      </c>
      <c r="H258" s="268"/>
    </row>
    <row r="259" s="215" customFormat="1" ht="29" customHeight="1" spans="1:8">
      <c r="A259" s="227" t="s">
        <v>1183</v>
      </c>
      <c r="B259" s="227" t="s">
        <v>1184</v>
      </c>
      <c r="C259" s="237" t="s">
        <v>627</v>
      </c>
      <c r="D259" s="230">
        <v>393455.03</v>
      </c>
      <c r="E259" s="229">
        <v>0</v>
      </c>
      <c r="F259" s="229">
        <v>0</v>
      </c>
      <c r="G259" s="230">
        <v>393455.03</v>
      </c>
      <c r="H259" s="227"/>
    </row>
    <row r="260" s="215" customFormat="1" ht="29" customHeight="1" spans="1:8">
      <c r="A260" s="227" t="s">
        <v>1185</v>
      </c>
      <c r="B260" s="227" t="s">
        <v>1186</v>
      </c>
      <c r="C260" s="237" t="s">
        <v>629</v>
      </c>
      <c r="D260" s="243">
        <v>2977500.93</v>
      </c>
      <c r="E260" s="243">
        <v>2977500.93</v>
      </c>
      <c r="F260" s="229">
        <v>0</v>
      </c>
      <c r="G260" s="230">
        <v>0</v>
      </c>
      <c r="H260" s="227"/>
    </row>
    <row r="261" s="215" customFormat="1" ht="29" customHeight="1" spans="1:8">
      <c r="A261" s="227" t="s">
        <v>1187</v>
      </c>
      <c r="B261" s="227" t="s">
        <v>1188</v>
      </c>
      <c r="C261" s="237" t="s">
        <v>1189</v>
      </c>
      <c r="D261" s="255">
        <f>E261+F261+G261</f>
        <v>3094118.32</v>
      </c>
      <c r="E261" s="229">
        <v>0</v>
      </c>
      <c r="F261" s="229">
        <v>29310.63</v>
      </c>
      <c r="G261" s="230">
        <v>3064807.69</v>
      </c>
      <c r="H261" s="227"/>
    </row>
    <row r="262" s="215" customFormat="1" ht="29" customHeight="1" spans="1:8">
      <c r="A262" s="227" t="s">
        <v>1190</v>
      </c>
      <c r="B262" s="227" t="s">
        <v>1191</v>
      </c>
      <c r="C262" s="237" t="s">
        <v>1192</v>
      </c>
      <c r="D262" s="240">
        <v>33180000</v>
      </c>
      <c r="E262" s="243">
        <v>456762.12</v>
      </c>
      <c r="F262" s="229">
        <v>4885.1</v>
      </c>
      <c r="G262" s="230">
        <f>D262-E262-F262</f>
        <v>32718352.78</v>
      </c>
      <c r="H262" s="227"/>
    </row>
    <row r="263" s="215" customFormat="1" ht="29" customHeight="1" spans="1:8">
      <c r="A263" s="227" t="s">
        <v>1193</v>
      </c>
      <c r="B263" s="227" t="s">
        <v>1194</v>
      </c>
      <c r="C263" s="237" t="s">
        <v>1192</v>
      </c>
      <c r="D263" s="240">
        <v>33180000</v>
      </c>
      <c r="E263" s="243">
        <v>456762.12</v>
      </c>
      <c r="F263" s="229">
        <v>4885.1</v>
      </c>
      <c r="G263" s="230">
        <f>D263-E263-F263</f>
        <v>32718352.78</v>
      </c>
      <c r="H263" s="227"/>
    </row>
    <row r="264" s="215" customFormat="1" ht="29" customHeight="1" spans="1:8">
      <c r="A264" s="227" t="s">
        <v>1195</v>
      </c>
      <c r="B264" s="227" t="s">
        <v>1056</v>
      </c>
      <c r="C264" s="237" t="s">
        <v>1196</v>
      </c>
      <c r="D264" s="260">
        <v>99600000</v>
      </c>
      <c r="E264" s="243">
        <v>1239109.84</v>
      </c>
      <c r="F264" s="229">
        <v>97702.1</v>
      </c>
      <c r="G264" s="230">
        <f>D264-E264-F264</f>
        <v>98263188.06</v>
      </c>
      <c r="H264" s="227"/>
    </row>
    <row r="265" s="215" customFormat="1" ht="29" customHeight="1" spans="1:8">
      <c r="A265" s="227" t="s">
        <v>1197</v>
      </c>
      <c r="B265" s="227" t="s">
        <v>1198</v>
      </c>
      <c r="C265" s="237" t="s">
        <v>1199</v>
      </c>
      <c r="D265" s="260">
        <v>16600000</v>
      </c>
      <c r="E265" s="243">
        <v>1239109.84</v>
      </c>
      <c r="F265" s="229">
        <v>97702.1</v>
      </c>
      <c r="G265" s="230">
        <f>D265-E265-F265</f>
        <v>15263188.06</v>
      </c>
      <c r="H265" s="227"/>
    </row>
    <row r="266" s="215" customFormat="1" ht="29" customHeight="1" spans="1:8">
      <c r="A266" s="227" t="s">
        <v>1200</v>
      </c>
      <c r="B266" s="227" t="s">
        <v>1201</v>
      </c>
      <c r="C266" s="237" t="s">
        <v>625</v>
      </c>
      <c r="D266" s="255">
        <f>E266+F266+G266</f>
        <v>385946.68</v>
      </c>
      <c r="E266" s="243">
        <v>288244.58</v>
      </c>
      <c r="F266" s="229">
        <v>97702.1</v>
      </c>
      <c r="G266" s="230">
        <v>0</v>
      </c>
      <c r="H266" s="227"/>
    </row>
    <row r="267" s="215" customFormat="1" ht="29" customHeight="1" spans="1:8">
      <c r="A267" s="227" t="s">
        <v>1202</v>
      </c>
      <c r="B267" s="227" t="s">
        <v>1203</v>
      </c>
      <c r="C267" s="237" t="s">
        <v>627</v>
      </c>
      <c r="D267" s="255">
        <f>E267+F267+G267</f>
        <v>3996674.9</v>
      </c>
      <c r="E267" s="243">
        <v>0</v>
      </c>
      <c r="F267" s="229">
        <v>0</v>
      </c>
      <c r="G267" s="230">
        <v>3996674.9</v>
      </c>
      <c r="H267" s="227"/>
    </row>
    <row r="268" s="215" customFormat="1" ht="29" customHeight="1" spans="1:8">
      <c r="A268" s="227" t="s">
        <v>1204</v>
      </c>
      <c r="B268" s="227" t="s">
        <v>1205</v>
      </c>
      <c r="C268" s="237" t="s">
        <v>1206</v>
      </c>
      <c r="D268" s="255">
        <f>E268+F268+G268</f>
        <v>20540784.76</v>
      </c>
      <c r="E268" s="243">
        <v>950865.26</v>
      </c>
      <c r="F268" s="229">
        <v>0</v>
      </c>
      <c r="G268" s="230">
        <v>19589919.5</v>
      </c>
      <c r="H268" s="227" t="s">
        <v>291</v>
      </c>
    </row>
    <row r="269" s="215" customFormat="1" ht="29" customHeight="1" spans="1:8">
      <c r="A269" s="227" t="s">
        <v>1207</v>
      </c>
      <c r="B269" s="227" t="s">
        <v>1208</v>
      </c>
      <c r="C269" s="237" t="s">
        <v>1209</v>
      </c>
      <c r="D269" s="260">
        <v>59900000</v>
      </c>
      <c r="E269" s="243">
        <v>0</v>
      </c>
      <c r="F269" s="229">
        <v>0</v>
      </c>
      <c r="G269" s="230">
        <v>59900000</v>
      </c>
      <c r="H269" s="227"/>
    </row>
    <row r="270" s="215" customFormat="1" ht="29" customHeight="1" spans="1:8">
      <c r="A270" s="227" t="s">
        <v>1210</v>
      </c>
      <c r="B270" s="227" t="s">
        <v>1211</v>
      </c>
      <c r="C270" s="237" t="s">
        <v>1212</v>
      </c>
      <c r="D270" s="255">
        <f>E270+F270+G270</f>
        <v>51770400.35</v>
      </c>
      <c r="E270" s="243">
        <v>0</v>
      </c>
      <c r="F270" s="229">
        <v>0</v>
      </c>
      <c r="G270" s="230">
        <v>51770400.35</v>
      </c>
      <c r="H270" s="227"/>
    </row>
    <row r="271" s="215" customFormat="1" ht="29" customHeight="1" spans="1:8">
      <c r="A271" s="227" t="s">
        <v>1213</v>
      </c>
      <c r="B271" s="227" t="s">
        <v>1214</v>
      </c>
      <c r="C271" s="237" t="s">
        <v>1215</v>
      </c>
      <c r="D271" s="255">
        <f>E271+F271+G271</f>
        <v>48063639.7</v>
      </c>
      <c r="E271" s="243">
        <v>0</v>
      </c>
      <c r="F271" s="229">
        <v>0</v>
      </c>
      <c r="G271" s="230">
        <v>48063639.7</v>
      </c>
      <c r="H271" s="227"/>
    </row>
    <row r="272" s="215" customFormat="1" ht="29" customHeight="1" spans="1:8">
      <c r="A272" s="227" t="s">
        <v>1216</v>
      </c>
      <c r="B272" s="227" t="s">
        <v>1217</v>
      </c>
      <c r="C272" s="237" t="s">
        <v>1218</v>
      </c>
      <c r="D272" s="255">
        <f>E272+F272+G272</f>
        <v>8366096.69</v>
      </c>
      <c r="E272" s="243">
        <v>0</v>
      </c>
      <c r="F272" s="229">
        <v>0</v>
      </c>
      <c r="G272" s="230">
        <v>8366096.69</v>
      </c>
      <c r="H272" s="227"/>
    </row>
    <row r="273" s="215" customFormat="1" ht="29" customHeight="1" spans="1:8">
      <c r="A273" s="227" t="s">
        <v>1219</v>
      </c>
      <c r="B273" s="227" t="s">
        <v>1220</v>
      </c>
      <c r="C273" s="237" t="s">
        <v>1221</v>
      </c>
      <c r="D273" s="260">
        <v>600000</v>
      </c>
      <c r="E273" s="243">
        <v>0</v>
      </c>
      <c r="F273" s="229">
        <v>0</v>
      </c>
      <c r="G273" s="230">
        <v>600000</v>
      </c>
      <c r="H273" s="227"/>
    </row>
    <row r="274" s="215" customFormat="1" ht="29" customHeight="1" spans="1:8">
      <c r="A274" s="227" t="s">
        <v>1222</v>
      </c>
      <c r="B274" s="227" t="s">
        <v>1223</v>
      </c>
      <c r="C274" s="228" t="s">
        <v>1221</v>
      </c>
      <c r="D274" s="229">
        <v>0</v>
      </c>
      <c r="E274" s="229">
        <v>0</v>
      </c>
      <c r="F274" s="229">
        <v>0</v>
      </c>
      <c r="G274" s="229">
        <v>0</v>
      </c>
      <c r="H274" s="227"/>
    </row>
    <row r="275" s="215" customFormat="1" ht="29" customHeight="1" spans="1:8">
      <c r="A275" s="227" t="s">
        <v>1224</v>
      </c>
      <c r="B275" s="227" t="s">
        <v>1225</v>
      </c>
      <c r="C275" s="237" t="s">
        <v>1226</v>
      </c>
      <c r="D275" s="260">
        <v>14400000</v>
      </c>
      <c r="E275" s="229">
        <v>0</v>
      </c>
      <c r="F275" s="229">
        <v>0</v>
      </c>
      <c r="G275" s="230">
        <v>14400000</v>
      </c>
      <c r="H275" s="227"/>
    </row>
    <row r="276" s="215" customFormat="1" ht="29" customHeight="1" spans="1:8">
      <c r="A276" s="227" t="s">
        <v>1227</v>
      </c>
      <c r="B276" s="227" t="s">
        <v>1228</v>
      </c>
      <c r="C276" s="228" t="s">
        <v>1226</v>
      </c>
      <c r="D276" s="230">
        <v>14400000</v>
      </c>
      <c r="E276" s="229">
        <v>0</v>
      </c>
      <c r="F276" s="229">
        <v>0</v>
      </c>
      <c r="G276" s="230">
        <v>14400000</v>
      </c>
      <c r="H276" s="227"/>
    </row>
    <row r="277" s="215" customFormat="1" ht="29" customHeight="1" spans="1:8">
      <c r="A277" s="227" t="s">
        <v>1229</v>
      </c>
      <c r="B277" s="227" t="s">
        <v>1058</v>
      </c>
      <c r="C277" s="237" t="s">
        <v>1230</v>
      </c>
      <c r="D277" s="260">
        <v>157150000</v>
      </c>
      <c r="E277" s="243">
        <v>58110658.07</v>
      </c>
      <c r="F277" s="229">
        <v>730811.68</v>
      </c>
      <c r="G277" s="230">
        <f>D277-E277-F277</f>
        <v>98308530.25</v>
      </c>
      <c r="H277" s="227"/>
    </row>
    <row r="278" s="215" customFormat="1" ht="29" customHeight="1" spans="1:8">
      <c r="A278" s="227" t="s">
        <v>1231</v>
      </c>
      <c r="B278" s="227" t="s">
        <v>1232</v>
      </c>
      <c r="C278" s="237" t="s">
        <v>1233</v>
      </c>
      <c r="D278" s="260">
        <v>39800000</v>
      </c>
      <c r="E278" s="243">
        <v>31040724.19</v>
      </c>
      <c r="F278" s="229">
        <v>378107.11</v>
      </c>
      <c r="G278" s="230">
        <f>D278-E278-F278</f>
        <v>8381168.7</v>
      </c>
      <c r="H278" s="227"/>
    </row>
    <row r="279" s="215" customFormat="1" ht="29" customHeight="1" spans="1:8">
      <c r="A279" s="227" t="s">
        <v>1234</v>
      </c>
      <c r="B279" s="227" t="s">
        <v>1235</v>
      </c>
      <c r="C279" s="237" t="s">
        <v>625</v>
      </c>
      <c r="D279" s="255">
        <f>E279+F279+G279</f>
        <v>3418371.08</v>
      </c>
      <c r="E279" s="243">
        <v>3398830.66</v>
      </c>
      <c r="F279" s="229">
        <v>19540.42</v>
      </c>
      <c r="G279" s="230">
        <v>0</v>
      </c>
      <c r="H279" s="227"/>
    </row>
    <row r="280" s="215" customFormat="1" ht="29" customHeight="1" spans="1:8">
      <c r="A280" s="227" t="s">
        <v>1236</v>
      </c>
      <c r="B280" s="227" t="s">
        <v>1237</v>
      </c>
      <c r="C280" s="237" t="s">
        <v>627</v>
      </c>
      <c r="D280" s="255">
        <f>E280+F280+G280</f>
        <v>511865.29</v>
      </c>
      <c r="E280" s="229">
        <v>0</v>
      </c>
      <c r="F280" s="229">
        <v>97702.1</v>
      </c>
      <c r="G280" s="230">
        <v>414163.19</v>
      </c>
      <c r="H280" s="227"/>
    </row>
    <row r="281" s="215" customFormat="1" ht="29" customHeight="1" spans="1:8">
      <c r="A281" s="227" t="s">
        <v>1238</v>
      </c>
      <c r="B281" s="227" t="s">
        <v>1239</v>
      </c>
      <c r="C281" s="237" t="s">
        <v>1240</v>
      </c>
      <c r="D281" s="255">
        <f>E281+F281+G281</f>
        <v>17417849.68</v>
      </c>
      <c r="E281" s="243">
        <v>13398870.6</v>
      </c>
      <c r="F281" s="229">
        <v>146553.15</v>
      </c>
      <c r="G281" s="230">
        <v>3872425.93</v>
      </c>
      <c r="H281" s="227"/>
    </row>
    <row r="282" s="215" customFormat="1" ht="29" customHeight="1" spans="1:8">
      <c r="A282" s="227" t="s">
        <v>1241</v>
      </c>
      <c r="B282" s="227" t="s">
        <v>1242</v>
      </c>
      <c r="C282" s="237" t="s">
        <v>1243</v>
      </c>
      <c r="D282" s="255">
        <f>E282+F282+G282</f>
        <v>22433516.8</v>
      </c>
      <c r="E282" s="243">
        <v>14243022.91</v>
      </c>
      <c r="F282" s="229">
        <v>114311.45</v>
      </c>
      <c r="G282" s="230">
        <v>8076182.44</v>
      </c>
      <c r="H282" s="227"/>
    </row>
    <row r="283" s="215" customFormat="1" ht="29" customHeight="1" spans="1:8">
      <c r="A283" s="227" t="s">
        <v>1244</v>
      </c>
      <c r="B283" s="227" t="s">
        <v>1245</v>
      </c>
      <c r="C283" s="237" t="s">
        <v>1246</v>
      </c>
      <c r="D283" s="260">
        <v>70000000</v>
      </c>
      <c r="E283" s="243">
        <v>15704404.61</v>
      </c>
      <c r="F283" s="229">
        <v>325347.98</v>
      </c>
      <c r="G283" s="230">
        <f t="shared" ref="G283:G289" si="4">D283-E283-F283</f>
        <v>53970247.41</v>
      </c>
      <c r="H283" s="227"/>
    </row>
    <row r="284" s="215" customFormat="1" ht="29" customHeight="1" spans="1:8">
      <c r="A284" s="227" t="s">
        <v>1247</v>
      </c>
      <c r="B284" s="227" t="s">
        <v>1248</v>
      </c>
      <c r="C284" s="237" t="s">
        <v>1249</v>
      </c>
      <c r="D284" s="230">
        <v>10354080.05</v>
      </c>
      <c r="E284" s="229">
        <v>0</v>
      </c>
      <c r="F284" s="229">
        <v>0</v>
      </c>
      <c r="G284" s="230">
        <v>10354080.05</v>
      </c>
      <c r="H284" s="227"/>
    </row>
    <row r="285" s="215" customFormat="1" ht="29" customHeight="1" spans="1:8">
      <c r="A285" s="227" t="s">
        <v>1250</v>
      </c>
      <c r="B285" s="227" t="s">
        <v>1251</v>
      </c>
      <c r="C285" s="237" t="s">
        <v>1252</v>
      </c>
      <c r="D285" s="255">
        <f>E285+F285+G285</f>
        <v>151109081.21</v>
      </c>
      <c r="E285" s="243">
        <v>15704404.61</v>
      </c>
      <c r="F285" s="229">
        <v>325347.98</v>
      </c>
      <c r="G285" s="230">
        <v>135079328.62</v>
      </c>
      <c r="H285" s="227"/>
    </row>
    <row r="286" s="215" customFormat="1" ht="29" customHeight="1" spans="1:8">
      <c r="A286" s="227" t="s">
        <v>1253</v>
      </c>
      <c r="B286" s="227" t="s">
        <v>1254</v>
      </c>
      <c r="C286" s="237" t="s">
        <v>1255</v>
      </c>
      <c r="D286" s="240">
        <v>39000000</v>
      </c>
      <c r="E286" s="243">
        <v>11365529.25</v>
      </c>
      <c r="F286" s="230">
        <v>27356.59</v>
      </c>
      <c r="G286" s="230">
        <f t="shared" si="4"/>
        <v>27607114.16</v>
      </c>
      <c r="H286" s="227"/>
    </row>
    <row r="287" s="215" customFormat="1" ht="29" customHeight="1" spans="1:8">
      <c r="A287" s="227" t="s">
        <v>1256</v>
      </c>
      <c r="B287" s="227" t="s">
        <v>1257</v>
      </c>
      <c r="C287" s="237" t="s">
        <v>1255</v>
      </c>
      <c r="D287" s="240">
        <v>39000000</v>
      </c>
      <c r="E287" s="243">
        <v>11365529.25</v>
      </c>
      <c r="F287" s="230">
        <v>27356.59</v>
      </c>
      <c r="G287" s="230">
        <f t="shared" si="4"/>
        <v>27607114.16</v>
      </c>
      <c r="H287" s="227"/>
    </row>
    <row r="288" s="215" customFormat="1" ht="29" customHeight="1" spans="1:8">
      <c r="A288" s="227" t="s">
        <v>1258</v>
      </c>
      <c r="B288" s="227" t="s">
        <v>1060</v>
      </c>
      <c r="C288" s="237" t="s">
        <v>1259</v>
      </c>
      <c r="D288" s="260">
        <v>575090000</v>
      </c>
      <c r="E288" s="243">
        <v>89998375.53</v>
      </c>
      <c r="F288" s="229">
        <v>656558.09</v>
      </c>
      <c r="G288" s="230">
        <f t="shared" si="4"/>
        <v>484435066.38</v>
      </c>
      <c r="H288" s="227"/>
    </row>
    <row r="289" s="215" customFormat="1" ht="29" customHeight="1" spans="1:8">
      <c r="A289" s="227" t="s">
        <v>1260</v>
      </c>
      <c r="B289" s="227" t="s">
        <v>1261</v>
      </c>
      <c r="C289" s="237" t="s">
        <v>1262</v>
      </c>
      <c r="D289" s="260">
        <v>160100000</v>
      </c>
      <c r="E289" s="243">
        <v>4513763.86</v>
      </c>
      <c r="F289" s="229">
        <v>352704.57</v>
      </c>
      <c r="G289" s="230">
        <f t="shared" si="4"/>
        <v>155233531.57</v>
      </c>
      <c r="H289" s="227"/>
    </row>
    <row r="290" s="215" customFormat="1" ht="29" customHeight="1" spans="1:8">
      <c r="A290" s="227" t="s">
        <v>1263</v>
      </c>
      <c r="B290" s="227" t="s">
        <v>1264</v>
      </c>
      <c r="C290" s="237" t="s">
        <v>625</v>
      </c>
      <c r="D290" s="255">
        <f>E290+F290+G290</f>
        <v>4611465.96</v>
      </c>
      <c r="E290" s="243">
        <v>4513763.86</v>
      </c>
      <c r="F290" s="229">
        <v>97702.1</v>
      </c>
      <c r="G290" s="230">
        <v>0</v>
      </c>
      <c r="H290" s="227"/>
    </row>
    <row r="291" s="215" customFormat="1" ht="29" customHeight="1" spans="1:8">
      <c r="A291" s="227" t="s">
        <v>1265</v>
      </c>
      <c r="B291" s="227" t="s">
        <v>1266</v>
      </c>
      <c r="C291" s="237" t="s">
        <v>627</v>
      </c>
      <c r="D291" s="230">
        <v>207081.59</v>
      </c>
      <c r="E291" s="229">
        <v>0</v>
      </c>
      <c r="F291" s="229">
        <v>0</v>
      </c>
      <c r="G291" s="230">
        <v>207081.59</v>
      </c>
      <c r="H291" s="227"/>
    </row>
    <row r="292" s="215" customFormat="1" ht="29" customHeight="1" spans="1:8">
      <c r="A292" s="227" t="s">
        <v>1267</v>
      </c>
      <c r="B292" s="227" t="s">
        <v>1268</v>
      </c>
      <c r="C292" s="237" t="s">
        <v>629</v>
      </c>
      <c r="D292" s="255">
        <f>E292+F292+G292</f>
        <v>42943100.59</v>
      </c>
      <c r="E292" s="243">
        <v>42688098.12</v>
      </c>
      <c r="F292" s="229">
        <v>255002.47</v>
      </c>
      <c r="G292" s="230">
        <v>0</v>
      </c>
      <c r="H292" s="227"/>
    </row>
    <row r="293" s="215" customFormat="1" ht="29" customHeight="1" spans="1:8">
      <c r="A293" s="227" t="s">
        <v>1269</v>
      </c>
      <c r="B293" s="227" t="s">
        <v>1270</v>
      </c>
      <c r="C293" s="237" t="s">
        <v>1271</v>
      </c>
      <c r="D293" s="229">
        <v>0</v>
      </c>
      <c r="E293" s="229">
        <v>0</v>
      </c>
      <c r="F293" s="229">
        <v>0</v>
      </c>
      <c r="G293" s="230">
        <v>0</v>
      </c>
      <c r="H293" s="227"/>
    </row>
    <row r="294" s="215" customFormat="1" ht="29" customHeight="1" spans="1:8">
      <c r="A294" s="227" t="s">
        <v>1272</v>
      </c>
      <c r="B294" s="227" t="s">
        <v>1273</v>
      </c>
      <c r="C294" s="237" t="s">
        <v>1274</v>
      </c>
      <c r="D294" s="230">
        <v>207081.59</v>
      </c>
      <c r="E294" s="229">
        <v>0</v>
      </c>
      <c r="F294" s="229">
        <v>0</v>
      </c>
      <c r="G294" s="230">
        <v>207081.59</v>
      </c>
      <c r="H294" s="227"/>
    </row>
    <row r="295" s="215" customFormat="1" ht="29" customHeight="1" spans="1:8">
      <c r="A295" s="227" t="s">
        <v>1275</v>
      </c>
      <c r="B295" s="227" t="s">
        <v>1276</v>
      </c>
      <c r="C295" s="237" t="s">
        <v>1277</v>
      </c>
      <c r="D295" s="230">
        <v>207081.59</v>
      </c>
      <c r="E295" s="229">
        <v>0</v>
      </c>
      <c r="F295" s="229">
        <v>0</v>
      </c>
      <c r="G295" s="230">
        <v>207081.59</v>
      </c>
      <c r="H295" s="227"/>
    </row>
    <row r="296" s="215" customFormat="1" ht="29" customHeight="1" spans="1:8">
      <c r="A296" s="227" t="s">
        <v>1278</v>
      </c>
      <c r="B296" s="227" t="s">
        <v>1279</v>
      </c>
      <c r="C296" s="237" t="s">
        <v>1280</v>
      </c>
      <c r="D296" s="230">
        <v>434871.36</v>
      </c>
      <c r="E296" s="229">
        <v>0</v>
      </c>
      <c r="F296" s="229">
        <v>0</v>
      </c>
      <c r="G296" s="230">
        <v>434871.36</v>
      </c>
      <c r="H296" s="227"/>
    </row>
    <row r="297" s="215" customFormat="1" ht="29" customHeight="1" spans="1:8">
      <c r="A297" s="227" t="s">
        <v>1281</v>
      </c>
      <c r="B297" s="227" t="s">
        <v>1282</v>
      </c>
      <c r="C297" s="237" t="s">
        <v>1283</v>
      </c>
      <c r="D297" s="229">
        <v>0</v>
      </c>
      <c r="E297" s="229">
        <v>0</v>
      </c>
      <c r="F297" s="229">
        <v>0</v>
      </c>
      <c r="G297" s="230">
        <v>0</v>
      </c>
      <c r="H297" s="227"/>
    </row>
    <row r="298" s="215" customFormat="1" ht="29" customHeight="1" spans="1:8">
      <c r="A298" s="227" t="s">
        <v>1284</v>
      </c>
      <c r="B298" s="227" t="s">
        <v>1285</v>
      </c>
      <c r="C298" s="237" t="s">
        <v>1286</v>
      </c>
      <c r="D298" s="230">
        <v>828326.39</v>
      </c>
      <c r="E298" s="229">
        <v>0</v>
      </c>
      <c r="F298" s="229">
        <v>0</v>
      </c>
      <c r="G298" s="230">
        <v>828326.39</v>
      </c>
      <c r="H298" s="227"/>
    </row>
    <row r="299" s="215" customFormat="1" ht="29" customHeight="1" spans="1:8">
      <c r="A299" s="227" t="s">
        <v>1287</v>
      </c>
      <c r="B299" s="227" t="s">
        <v>1288</v>
      </c>
      <c r="C299" s="237" t="s">
        <v>1289</v>
      </c>
      <c r="D299" s="229">
        <v>0</v>
      </c>
      <c r="E299" s="229">
        <v>0</v>
      </c>
      <c r="F299" s="229">
        <v>0</v>
      </c>
      <c r="G299" s="230">
        <v>0</v>
      </c>
      <c r="H299" s="227"/>
    </row>
    <row r="300" s="215" customFormat="1" ht="29" customHeight="1" spans="1:8">
      <c r="A300" s="227" t="s">
        <v>1290</v>
      </c>
      <c r="B300" s="227" t="s">
        <v>1291</v>
      </c>
      <c r="C300" s="237" t="s">
        <v>1292</v>
      </c>
      <c r="D300" s="229">
        <v>0</v>
      </c>
      <c r="E300" s="229">
        <v>0</v>
      </c>
      <c r="F300" s="229">
        <v>0</v>
      </c>
      <c r="G300" s="230">
        <v>0</v>
      </c>
      <c r="H300" s="227"/>
    </row>
    <row r="301" s="215" customFormat="1" ht="29" customHeight="1" spans="1:8">
      <c r="A301" s="227" t="s">
        <v>1293</v>
      </c>
      <c r="B301" s="227" t="s">
        <v>1294</v>
      </c>
      <c r="C301" s="237" t="s">
        <v>1295</v>
      </c>
      <c r="D301" s="229">
        <v>0</v>
      </c>
      <c r="E301" s="229">
        <v>0</v>
      </c>
      <c r="F301" s="229">
        <v>0</v>
      </c>
      <c r="G301" s="230">
        <v>0</v>
      </c>
      <c r="H301" s="227"/>
    </row>
    <row r="302" s="215" customFormat="1" ht="29" customHeight="1" spans="1:8">
      <c r="A302" s="227" t="s">
        <v>1296</v>
      </c>
      <c r="B302" s="227" t="s">
        <v>1297</v>
      </c>
      <c r="C302" s="237" t="s">
        <v>1298</v>
      </c>
      <c r="D302" s="230">
        <v>1656652.79</v>
      </c>
      <c r="E302" s="229">
        <v>0</v>
      </c>
      <c r="F302" s="229">
        <v>0</v>
      </c>
      <c r="G302" s="230">
        <v>1656652.79</v>
      </c>
      <c r="H302" s="227" t="s">
        <v>291</v>
      </c>
    </row>
    <row r="303" s="215" customFormat="1" ht="29" customHeight="1" spans="1:8">
      <c r="A303" s="227" t="s">
        <v>1299</v>
      </c>
      <c r="B303" s="227" t="s">
        <v>1300</v>
      </c>
      <c r="C303" s="237" t="s">
        <v>1301</v>
      </c>
      <c r="D303" s="260">
        <v>84840000</v>
      </c>
      <c r="E303" s="243">
        <v>19508094.98</v>
      </c>
      <c r="F303" s="229">
        <v>133851.87</v>
      </c>
      <c r="G303" s="230">
        <f>D303-E303-F303</f>
        <v>65198053.15</v>
      </c>
      <c r="H303" s="227"/>
    </row>
    <row r="304" s="215" customFormat="1" ht="29" customHeight="1" spans="1:8">
      <c r="A304" s="227" t="s">
        <v>293</v>
      </c>
      <c r="B304" s="227" t="s">
        <v>1302</v>
      </c>
      <c r="C304" s="237" t="s">
        <v>625</v>
      </c>
      <c r="D304" s="255">
        <f>E304+F304+G304</f>
        <v>1590547.65</v>
      </c>
      <c r="E304" s="243">
        <v>1558305.96</v>
      </c>
      <c r="F304" s="229">
        <v>32241.69</v>
      </c>
      <c r="G304" s="230">
        <v>0</v>
      </c>
      <c r="H304" s="227"/>
    </row>
    <row r="305" s="215" customFormat="1" ht="29" customHeight="1" spans="1:8">
      <c r="A305" s="227" t="s">
        <v>350</v>
      </c>
      <c r="B305" s="227" t="s">
        <v>1303</v>
      </c>
      <c r="C305" s="237" t="s">
        <v>1304</v>
      </c>
      <c r="D305" s="255">
        <f>E305+F305+G305</f>
        <v>18299897.12</v>
      </c>
      <c r="E305" s="243">
        <v>17949789.02</v>
      </c>
      <c r="F305" s="229">
        <v>101610.18</v>
      </c>
      <c r="G305" s="230">
        <v>248497.92</v>
      </c>
      <c r="H305" s="227"/>
    </row>
    <row r="306" s="215" customFormat="1" ht="29" customHeight="1" spans="1:8">
      <c r="A306" s="227" t="s">
        <v>471</v>
      </c>
      <c r="B306" s="227" t="s">
        <v>1305</v>
      </c>
      <c r="C306" s="237" t="s">
        <v>1306</v>
      </c>
      <c r="D306" s="230">
        <v>7248560.5</v>
      </c>
      <c r="E306" s="229">
        <v>0</v>
      </c>
      <c r="F306" s="229">
        <v>0</v>
      </c>
      <c r="G306" s="230">
        <v>7248560.5</v>
      </c>
      <c r="H306" s="227"/>
    </row>
    <row r="307" s="215" customFormat="1" ht="29" customHeight="1" spans="1:8">
      <c r="A307" s="227" t="s">
        <v>1307</v>
      </c>
      <c r="B307" s="227" t="s">
        <v>1308</v>
      </c>
      <c r="C307" s="237" t="s">
        <v>1309</v>
      </c>
      <c r="D307" s="230">
        <v>10354080.05</v>
      </c>
      <c r="E307" s="229">
        <v>0</v>
      </c>
      <c r="F307" s="229">
        <v>0</v>
      </c>
      <c r="G307" s="230">
        <v>10354080.05</v>
      </c>
      <c r="H307" s="227"/>
    </row>
    <row r="308" s="215" customFormat="1" ht="29" customHeight="1" spans="1:8">
      <c r="A308" s="227" t="s">
        <v>1310</v>
      </c>
      <c r="B308" s="227" t="s">
        <v>1311</v>
      </c>
      <c r="C308" s="237" t="s">
        <v>1312</v>
      </c>
      <c r="D308" s="230">
        <v>621244.8</v>
      </c>
      <c r="E308" s="229">
        <v>0</v>
      </c>
      <c r="F308" s="229">
        <v>0</v>
      </c>
      <c r="G308" s="230">
        <v>621244.8</v>
      </c>
      <c r="H308" s="227"/>
    </row>
    <row r="309" s="215" customFormat="1" ht="29" customHeight="1" spans="1:8">
      <c r="A309" s="227" t="s">
        <v>1313</v>
      </c>
      <c r="B309" s="227" t="s">
        <v>1314</v>
      </c>
      <c r="C309" s="237" t="s">
        <v>1315</v>
      </c>
      <c r="D309" s="260">
        <v>121400000</v>
      </c>
      <c r="E309" s="243">
        <v>21384399.52</v>
      </c>
      <c r="F309" s="229">
        <v>148507.19</v>
      </c>
      <c r="G309" s="230">
        <f>D309-E309-F309</f>
        <v>99867093.29</v>
      </c>
      <c r="H309" s="227"/>
    </row>
    <row r="310" s="215" customFormat="1" ht="29" customHeight="1" spans="1:8">
      <c r="A310" s="227" t="s">
        <v>1316</v>
      </c>
      <c r="B310" s="227" t="s">
        <v>1317</v>
      </c>
      <c r="C310" s="237" t="s">
        <v>625</v>
      </c>
      <c r="D310" s="239">
        <v>1332931.45</v>
      </c>
      <c r="E310" s="239">
        <v>1332931.45</v>
      </c>
      <c r="F310" s="230">
        <v>0</v>
      </c>
      <c r="G310" s="230">
        <v>0</v>
      </c>
      <c r="H310" s="227"/>
    </row>
    <row r="311" s="215" customFormat="1" ht="29" customHeight="1" spans="1:8">
      <c r="A311" s="227" t="s">
        <v>1318</v>
      </c>
      <c r="B311" s="227" t="s">
        <v>1319</v>
      </c>
      <c r="C311" s="237" t="s">
        <v>1320</v>
      </c>
      <c r="D311" s="255">
        <f>E311+F311+G311</f>
        <v>27613496.58</v>
      </c>
      <c r="E311" s="243">
        <v>20051468.06</v>
      </c>
      <c r="F311" s="229">
        <v>148507.19</v>
      </c>
      <c r="G311" s="230">
        <v>7413521.33</v>
      </c>
      <c r="H311" s="227"/>
    </row>
    <row r="312" s="215" customFormat="1" ht="29" customHeight="1" spans="1:8">
      <c r="A312" s="227" t="s">
        <v>510</v>
      </c>
      <c r="B312" s="227" t="s">
        <v>1321</v>
      </c>
      <c r="C312" s="237" t="s">
        <v>1322</v>
      </c>
      <c r="D312" s="230">
        <v>2857726.08</v>
      </c>
      <c r="E312" s="229">
        <v>0</v>
      </c>
      <c r="F312" s="229">
        <v>0</v>
      </c>
      <c r="G312" s="230">
        <v>2857726.08</v>
      </c>
      <c r="H312" s="227"/>
    </row>
    <row r="313" s="215" customFormat="1" ht="29" customHeight="1" spans="1:8">
      <c r="A313" s="227" t="s">
        <v>547</v>
      </c>
      <c r="B313" s="227" t="s">
        <v>1323</v>
      </c>
      <c r="C313" s="237" t="s">
        <v>1324</v>
      </c>
      <c r="D313" s="229">
        <v>0</v>
      </c>
      <c r="E313" s="229">
        <v>0</v>
      </c>
      <c r="F313" s="229">
        <v>0</v>
      </c>
      <c r="G313" s="230">
        <v>0</v>
      </c>
      <c r="H313" s="227"/>
    </row>
    <row r="314" s="215" customFormat="1" ht="29" customHeight="1" spans="1:8">
      <c r="A314" s="227" t="s">
        <v>1325</v>
      </c>
      <c r="B314" s="227" t="s">
        <v>1326</v>
      </c>
      <c r="C314" s="237" t="s">
        <v>1327</v>
      </c>
      <c r="D314" s="230">
        <v>1449571.21</v>
      </c>
      <c r="E314" s="229">
        <v>0</v>
      </c>
      <c r="F314" s="229">
        <v>0</v>
      </c>
      <c r="G314" s="230">
        <v>1449571.21</v>
      </c>
      <c r="H314" s="227"/>
    </row>
    <row r="315" s="215" customFormat="1" ht="29" customHeight="1" spans="1:8">
      <c r="A315" s="227" t="s">
        <v>586</v>
      </c>
      <c r="B315" s="227" t="s">
        <v>1328</v>
      </c>
      <c r="C315" s="237" t="s">
        <v>1329</v>
      </c>
      <c r="D315" s="260">
        <v>133700000</v>
      </c>
      <c r="E315" s="243">
        <v>1904019.02</v>
      </c>
      <c r="F315" s="229">
        <v>21494.46</v>
      </c>
      <c r="G315" s="230">
        <f>D315-E315-F315</f>
        <v>131774486.52</v>
      </c>
      <c r="H315" s="227"/>
    </row>
    <row r="316" s="215" customFormat="1" ht="29" customHeight="1" spans="1:8">
      <c r="A316" s="227" t="s">
        <v>604</v>
      </c>
      <c r="B316" s="227" t="s">
        <v>1330</v>
      </c>
      <c r="C316" s="237" t="s">
        <v>625</v>
      </c>
      <c r="D316" s="243">
        <v>1155790.34</v>
      </c>
      <c r="E316" s="243">
        <v>1155790.34</v>
      </c>
      <c r="F316" s="229">
        <v>0</v>
      </c>
      <c r="G316" s="229">
        <v>0</v>
      </c>
      <c r="H316" s="227"/>
    </row>
    <row r="317" s="215" customFormat="1" ht="29" customHeight="1" spans="1:8">
      <c r="A317" s="227" t="s">
        <v>1331</v>
      </c>
      <c r="B317" s="227" t="s">
        <v>1332</v>
      </c>
      <c r="C317" s="237" t="s">
        <v>1333</v>
      </c>
      <c r="D317" s="230">
        <v>41416320.28</v>
      </c>
      <c r="E317" s="229">
        <v>0</v>
      </c>
      <c r="F317" s="229">
        <v>0</v>
      </c>
      <c r="G317" s="230">
        <v>41416320.28</v>
      </c>
      <c r="H317" s="227"/>
    </row>
    <row r="318" s="215" customFormat="1" ht="29" customHeight="1" spans="1:8">
      <c r="A318" s="227" t="s">
        <v>1334</v>
      </c>
      <c r="B318" s="227" t="s">
        <v>1335</v>
      </c>
      <c r="C318" s="237" t="s">
        <v>1336</v>
      </c>
      <c r="D318" s="243">
        <v>748228.67</v>
      </c>
      <c r="E318" s="243">
        <v>748228.67</v>
      </c>
      <c r="F318" s="229">
        <v>0</v>
      </c>
      <c r="G318" s="230">
        <v>0</v>
      </c>
      <c r="H318" s="227"/>
    </row>
    <row r="319" s="215" customFormat="1" ht="29" customHeight="1" spans="1:8">
      <c r="A319" s="227" t="s">
        <v>1337</v>
      </c>
      <c r="B319" s="227" t="s">
        <v>1338</v>
      </c>
      <c r="C319" s="237" t="s">
        <v>1339</v>
      </c>
      <c r="D319" s="255">
        <f>E319+F319+G319</f>
        <v>18203259.06</v>
      </c>
      <c r="E319" s="229">
        <v>0</v>
      </c>
      <c r="F319" s="229">
        <v>21494.46</v>
      </c>
      <c r="G319" s="230">
        <v>18181764.6</v>
      </c>
      <c r="H319" s="227"/>
    </row>
    <row r="320" s="215" customFormat="1" ht="29" customHeight="1" spans="1:8">
      <c r="A320" s="227" t="s">
        <v>1340</v>
      </c>
      <c r="B320" s="227" t="s">
        <v>1341</v>
      </c>
      <c r="C320" s="237" t="s">
        <v>1342</v>
      </c>
      <c r="D320" s="260">
        <v>46650000</v>
      </c>
      <c r="E320" s="229">
        <v>0</v>
      </c>
      <c r="F320" s="229">
        <v>0</v>
      </c>
      <c r="G320" s="230">
        <v>46650000</v>
      </c>
      <c r="H320" s="227"/>
    </row>
    <row r="321" s="215" customFormat="1" ht="29" customHeight="1" spans="1:8">
      <c r="A321" s="227" t="s">
        <v>1343</v>
      </c>
      <c r="B321" s="227" t="s">
        <v>1344</v>
      </c>
      <c r="C321" s="237" t="s">
        <v>1345</v>
      </c>
      <c r="D321" s="229">
        <v>0</v>
      </c>
      <c r="E321" s="229">
        <v>0</v>
      </c>
      <c r="F321" s="229">
        <v>0</v>
      </c>
      <c r="G321" s="230">
        <v>0</v>
      </c>
      <c r="H321" s="227"/>
    </row>
    <row r="322" s="215" customFormat="1" ht="29" customHeight="1" spans="1:8">
      <c r="A322" s="227" t="s">
        <v>1346</v>
      </c>
      <c r="B322" s="227" t="s">
        <v>1347</v>
      </c>
      <c r="C322" s="237" t="s">
        <v>1348</v>
      </c>
      <c r="D322" s="230">
        <v>30151081.16</v>
      </c>
      <c r="E322" s="229">
        <v>0</v>
      </c>
      <c r="F322" s="229">
        <v>0</v>
      </c>
      <c r="G322" s="230">
        <v>30151081.16</v>
      </c>
      <c r="H322" s="227"/>
    </row>
    <row r="323" s="215" customFormat="1" ht="29" customHeight="1" spans="1:8">
      <c r="A323" s="227" t="s">
        <v>1349</v>
      </c>
      <c r="B323" s="227" t="s">
        <v>1350</v>
      </c>
      <c r="C323" s="237" t="s">
        <v>1351</v>
      </c>
      <c r="D323" s="229">
        <v>0</v>
      </c>
      <c r="E323" s="229">
        <v>0</v>
      </c>
      <c r="F323" s="229">
        <v>0</v>
      </c>
      <c r="G323" s="230">
        <v>0</v>
      </c>
      <c r="H323" s="227"/>
    </row>
    <row r="324" s="215" customFormat="1" ht="29" customHeight="1" spans="1:8">
      <c r="A324" s="227" t="s">
        <v>1352</v>
      </c>
      <c r="B324" s="227" t="s">
        <v>1353</v>
      </c>
      <c r="C324" s="237" t="s">
        <v>1354</v>
      </c>
      <c r="D324" s="229">
        <v>0</v>
      </c>
      <c r="E324" s="229">
        <v>0</v>
      </c>
      <c r="F324" s="229">
        <v>0</v>
      </c>
      <c r="G324" s="230">
        <v>0</v>
      </c>
      <c r="H324" s="227"/>
    </row>
    <row r="325" s="215" customFormat="1" ht="29" customHeight="1" spans="1:8">
      <c r="A325" s="227" t="s">
        <v>1296</v>
      </c>
      <c r="B325" s="227" t="s">
        <v>1355</v>
      </c>
      <c r="C325" s="237" t="s">
        <v>1356</v>
      </c>
      <c r="D325" s="240">
        <v>27900000</v>
      </c>
      <c r="E325" s="229">
        <v>0</v>
      </c>
      <c r="F325" s="229">
        <v>0</v>
      </c>
      <c r="G325" s="230">
        <v>27900000</v>
      </c>
      <c r="H325" s="227"/>
    </row>
    <row r="326" s="215" customFormat="1" ht="29" customHeight="1" spans="1:8">
      <c r="A326" s="227" t="s">
        <v>1357</v>
      </c>
      <c r="B326" s="227" t="s">
        <v>1358</v>
      </c>
      <c r="C326" s="237" t="s">
        <v>1359</v>
      </c>
      <c r="D326" s="240">
        <v>27900000</v>
      </c>
      <c r="E326" s="229">
        <v>0</v>
      </c>
      <c r="F326" s="229">
        <v>0</v>
      </c>
      <c r="G326" s="230">
        <v>27900000</v>
      </c>
      <c r="H326" s="227"/>
    </row>
    <row r="327" s="215" customFormat="1" ht="29" customHeight="1" spans="1:8">
      <c r="A327" s="227" t="s">
        <v>1360</v>
      </c>
      <c r="B327" s="227" t="s">
        <v>1063</v>
      </c>
      <c r="C327" s="237" t="s">
        <v>1361</v>
      </c>
      <c r="D327" s="260">
        <v>100220000</v>
      </c>
      <c r="E327" s="243">
        <v>39893459.55</v>
      </c>
      <c r="F327" s="229">
        <v>75230.61</v>
      </c>
      <c r="G327" s="230">
        <f>D327-E327-F327</f>
        <v>60251309.84</v>
      </c>
      <c r="H327" s="227"/>
    </row>
    <row r="328" s="215" customFormat="1" ht="29" customHeight="1" spans="1:8">
      <c r="A328" s="227" t="s">
        <v>1362</v>
      </c>
      <c r="B328" s="227" t="s">
        <v>1363</v>
      </c>
      <c r="C328" s="237" t="s">
        <v>1364</v>
      </c>
      <c r="D328" s="260">
        <v>100220000</v>
      </c>
      <c r="E328" s="243">
        <v>39893459.55</v>
      </c>
      <c r="F328" s="229">
        <v>75230.61</v>
      </c>
      <c r="G328" s="230">
        <f>D328-E328-F328</f>
        <v>60251309.84</v>
      </c>
      <c r="H328" s="227"/>
    </row>
    <row r="329" s="215" customFormat="1" ht="29" customHeight="1" spans="1:8">
      <c r="A329" s="227" t="s">
        <v>1365</v>
      </c>
      <c r="B329" s="227" t="s">
        <v>1366</v>
      </c>
      <c r="C329" s="237" t="s">
        <v>625</v>
      </c>
      <c r="D329" s="255">
        <f>E329+F329+G329</f>
        <v>2532135.79</v>
      </c>
      <c r="E329" s="243">
        <v>2516503.45</v>
      </c>
      <c r="F329" s="229">
        <v>15632.34</v>
      </c>
      <c r="G329" s="230">
        <v>0</v>
      </c>
      <c r="H329" s="227"/>
    </row>
    <row r="330" s="215" customFormat="1" ht="29" customHeight="1" spans="1:8">
      <c r="A330" s="227" t="s">
        <v>1367</v>
      </c>
      <c r="B330" s="227" t="s">
        <v>1368</v>
      </c>
      <c r="C330" s="237" t="s">
        <v>1369</v>
      </c>
      <c r="D330" s="262">
        <v>53489177.64</v>
      </c>
      <c r="E330" s="236">
        <v>0</v>
      </c>
      <c r="F330" s="236">
        <v>0</v>
      </c>
      <c r="G330" s="262">
        <v>53489177.64</v>
      </c>
      <c r="H330" s="227"/>
    </row>
    <row r="331" s="215" customFormat="1" ht="29" customHeight="1" spans="1:8">
      <c r="A331" s="227" t="s">
        <v>1370</v>
      </c>
      <c r="B331" s="227" t="s">
        <v>1371</v>
      </c>
      <c r="C331" s="237" t="s">
        <v>1372</v>
      </c>
      <c r="D331" s="255">
        <f>E331+F331+G331</f>
        <v>12410866.46</v>
      </c>
      <c r="E331" s="243">
        <v>12387417.96</v>
      </c>
      <c r="F331" s="229">
        <v>23448.5</v>
      </c>
      <c r="G331" s="251">
        <v>0</v>
      </c>
      <c r="H331" s="263"/>
    </row>
    <row r="332" s="215" customFormat="1" ht="29" customHeight="1" spans="1:8">
      <c r="A332" s="227" t="s">
        <v>1373</v>
      </c>
      <c r="B332" s="227" t="s">
        <v>1374</v>
      </c>
      <c r="C332" s="237" t="s">
        <v>1375</v>
      </c>
      <c r="D332" s="255">
        <f>E332+F332+G332</f>
        <v>28546075.1</v>
      </c>
      <c r="E332" s="267">
        <v>24989538.11</v>
      </c>
      <c r="F332" s="241">
        <v>36149.78</v>
      </c>
      <c r="G332" s="269">
        <v>3520387.21</v>
      </c>
      <c r="H332" s="227"/>
    </row>
    <row r="333" s="215" customFormat="1" ht="29" customHeight="1" spans="1:8">
      <c r="A333" s="227" t="s">
        <v>1376</v>
      </c>
      <c r="B333" s="227" t="s">
        <v>1066</v>
      </c>
      <c r="C333" s="237" t="s">
        <v>1377</v>
      </c>
      <c r="D333" s="260">
        <v>36750000</v>
      </c>
      <c r="E333" s="243">
        <v>9317965.85</v>
      </c>
      <c r="F333" s="229">
        <v>195404.19</v>
      </c>
      <c r="G333" s="230">
        <f>D333-E333-F333</f>
        <v>27236629.96</v>
      </c>
      <c r="H333" s="227"/>
    </row>
    <row r="334" s="215" customFormat="1" ht="29" customHeight="1" spans="1:8">
      <c r="A334" s="227" t="s">
        <v>1378</v>
      </c>
      <c r="B334" s="227" t="s">
        <v>1379</v>
      </c>
      <c r="C334" s="237" t="s">
        <v>1380</v>
      </c>
      <c r="D334" s="229">
        <v>0</v>
      </c>
      <c r="E334" s="229">
        <v>0</v>
      </c>
      <c r="F334" s="229">
        <v>0</v>
      </c>
      <c r="G334" s="230">
        <v>0</v>
      </c>
      <c r="H334" s="227"/>
    </row>
    <row r="335" s="215" customFormat="1" ht="29" customHeight="1" spans="1:8">
      <c r="A335" s="227" t="s">
        <v>1381</v>
      </c>
      <c r="B335" s="227" t="s">
        <v>1382</v>
      </c>
      <c r="C335" s="237" t="s">
        <v>1383</v>
      </c>
      <c r="D335" s="229">
        <v>0</v>
      </c>
      <c r="E335" s="229">
        <v>0</v>
      </c>
      <c r="F335" s="229">
        <v>0</v>
      </c>
      <c r="G335" s="230">
        <v>0</v>
      </c>
      <c r="H335" s="227"/>
    </row>
    <row r="336" s="215" customFormat="1" ht="29" customHeight="1" spans="1:8">
      <c r="A336" s="227" t="s">
        <v>1384</v>
      </c>
      <c r="B336" s="227" t="s">
        <v>1385</v>
      </c>
      <c r="C336" s="237" t="s">
        <v>1386</v>
      </c>
      <c r="D336" s="260">
        <v>34990000</v>
      </c>
      <c r="E336" s="243">
        <v>9317965.85</v>
      </c>
      <c r="F336" s="229">
        <v>195404.19</v>
      </c>
      <c r="G336" s="230">
        <f>D336-E336-F336</f>
        <v>25476629.96</v>
      </c>
      <c r="H336" s="227"/>
    </row>
    <row r="337" s="215" customFormat="1" ht="29" customHeight="1" spans="1:8">
      <c r="A337" s="227" t="s">
        <v>1387</v>
      </c>
      <c r="B337" s="227" t="s">
        <v>1388</v>
      </c>
      <c r="C337" s="237" t="s">
        <v>625</v>
      </c>
      <c r="D337" s="255">
        <f>E337+F337+G337</f>
        <v>9415667.95</v>
      </c>
      <c r="E337" s="243">
        <v>9317965.85</v>
      </c>
      <c r="F337" s="229">
        <v>97702.1</v>
      </c>
      <c r="G337" s="230">
        <v>0</v>
      </c>
      <c r="H337" s="227"/>
    </row>
    <row r="338" s="215" customFormat="1" ht="29" customHeight="1" spans="1:8">
      <c r="A338" s="227" t="s">
        <v>1389</v>
      </c>
      <c r="B338" s="227" t="s">
        <v>1390</v>
      </c>
      <c r="C338" s="237" t="s">
        <v>627</v>
      </c>
      <c r="D338" s="270">
        <f>E338+F338+G338</f>
        <v>11487190.17</v>
      </c>
      <c r="E338" s="243">
        <v>0</v>
      </c>
      <c r="F338" s="229">
        <v>97702.1</v>
      </c>
      <c r="G338" s="230">
        <v>11389488.07</v>
      </c>
      <c r="H338" s="227"/>
    </row>
    <row r="339" s="215" customFormat="1" ht="29" customHeight="1" spans="1:8">
      <c r="A339" s="227" t="s">
        <v>1391</v>
      </c>
      <c r="B339" s="227" t="s">
        <v>1392</v>
      </c>
      <c r="C339" s="237" t="s">
        <v>1393</v>
      </c>
      <c r="D339" s="229">
        <v>0</v>
      </c>
      <c r="E339" s="229">
        <v>0</v>
      </c>
      <c r="F339" s="229">
        <v>0</v>
      </c>
      <c r="G339" s="230">
        <v>0</v>
      </c>
      <c r="H339" s="227"/>
    </row>
    <row r="340" s="215" customFormat="1" ht="29" customHeight="1" spans="1:8">
      <c r="A340" s="227" t="s">
        <v>1394</v>
      </c>
      <c r="B340" s="227" t="s">
        <v>1395</v>
      </c>
      <c r="C340" s="237" t="s">
        <v>1396</v>
      </c>
      <c r="D340" s="229">
        <v>0</v>
      </c>
      <c r="E340" s="229">
        <v>0</v>
      </c>
      <c r="F340" s="229">
        <v>0</v>
      </c>
      <c r="G340" s="230">
        <v>0</v>
      </c>
      <c r="H340" s="227"/>
    </row>
    <row r="341" s="215" customFormat="1" ht="29" customHeight="1" spans="1:8">
      <c r="A341" s="227" t="s">
        <v>1397</v>
      </c>
      <c r="B341" s="227" t="s">
        <v>1069</v>
      </c>
      <c r="C341" s="237" t="s">
        <v>1398</v>
      </c>
      <c r="D341" s="260">
        <v>5380000</v>
      </c>
      <c r="E341" s="243">
        <v>1347280.91</v>
      </c>
      <c r="F341" s="229">
        <v>25402.55</v>
      </c>
      <c r="G341" s="230">
        <f>D341-E341-F341</f>
        <v>4007316.54</v>
      </c>
      <c r="H341" s="227"/>
    </row>
    <row r="342" s="215" customFormat="1" ht="29" customHeight="1" spans="1:8">
      <c r="A342" s="227" t="s">
        <v>1399</v>
      </c>
      <c r="B342" s="227" t="s">
        <v>1400</v>
      </c>
      <c r="C342" s="237" t="s">
        <v>1401</v>
      </c>
      <c r="D342" s="260">
        <v>5380000</v>
      </c>
      <c r="E342" s="243">
        <v>1347280.91</v>
      </c>
      <c r="F342" s="229">
        <v>25402.55</v>
      </c>
      <c r="G342" s="230">
        <f>D342-E342-F342</f>
        <v>4007316.54</v>
      </c>
      <c r="H342" s="227"/>
    </row>
    <row r="343" s="215" customFormat="1" ht="29" customHeight="1" spans="1:8">
      <c r="A343" s="227" t="s">
        <v>1402</v>
      </c>
      <c r="B343" s="227" t="s">
        <v>1403</v>
      </c>
      <c r="C343" s="237" t="s">
        <v>625</v>
      </c>
      <c r="D343" s="255">
        <f>E343+F343+G343</f>
        <v>1099874.67</v>
      </c>
      <c r="E343" s="243">
        <v>1074472.12</v>
      </c>
      <c r="F343" s="229">
        <v>25402.55</v>
      </c>
      <c r="G343" s="230">
        <v>0</v>
      </c>
      <c r="H343" s="227"/>
    </row>
    <row r="344" s="215" customFormat="1" ht="29" customHeight="1" spans="1:8">
      <c r="A344" s="227" t="s">
        <v>1404</v>
      </c>
      <c r="B344" s="227" t="s">
        <v>1405</v>
      </c>
      <c r="C344" s="237" t="s">
        <v>627</v>
      </c>
      <c r="D344" s="230">
        <v>393455.03</v>
      </c>
      <c r="E344" s="229">
        <v>0</v>
      </c>
      <c r="F344" s="229">
        <v>0</v>
      </c>
      <c r="G344" s="230">
        <v>393455.03</v>
      </c>
      <c r="H344" s="227"/>
    </row>
    <row r="345" s="215" customFormat="1" ht="29" customHeight="1" spans="1:8">
      <c r="A345" s="227" t="s">
        <v>1406</v>
      </c>
      <c r="B345" s="227" t="s">
        <v>1407</v>
      </c>
      <c r="C345" s="237" t="s">
        <v>629</v>
      </c>
      <c r="D345" s="243">
        <v>272808.79</v>
      </c>
      <c r="E345" s="243">
        <v>272808.79</v>
      </c>
      <c r="F345" s="229">
        <v>0</v>
      </c>
      <c r="G345" s="230">
        <v>0</v>
      </c>
      <c r="H345" s="227"/>
    </row>
    <row r="346" s="215" customFormat="1" ht="29" customHeight="1" spans="1:8">
      <c r="A346" s="227" t="s">
        <v>1408</v>
      </c>
      <c r="B346" s="227" t="s">
        <v>1409</v>
      </c>
      <c r="C346" s="237" t="s">
        <v>1410</v>
      </c>
      <c r="D346" s="229">
        <v>0</v>
      </c>
      <c r="E346" s="229">
        <v>0</v>
      </c>
      <c r="F346" s="229">
        <v>0</v>
      </c>
      <c r="G346" s="230">
        <v>0</v>
      </c>
      <c r="H346" s="227"/>
    </row>
    <row r="347" s="215" customFormat="1" ht="29" customHeight="1" spans="1:8">
      <c r="A347" s="227" t="s">
        <v>1411</v>
      </c>
      <c r="B347" s="227" t="s">
        <v>1081</v>
      </c>
      <c r="C347" s="237" t="s">
        <v>1412</v>
      </c>
      <c r="D347" s="240">
        <v>30290000</v>
      </c>
      <c r="E347" s="243">
        <v>20116844.39</v>
      </c>
      <c r="F347" s="229">
        <v>191496.11</v>
      </c>
      <c r="G347" s="230">
        <f>D347-E347-F347</f>
        <v>9981659.5</v>
      </c>
      <c r="H347" s="227"/>
    </row>
    <row r="348" s="215" customFormat="1" ht="29" customHeight="1" spans="1:8">
      <c r="A348" s="227" t="s">
        <v>1413</v>
      </c>
      <c r="B348" s="227" t="s">
        <v>1414</v>
      </c>
      <c r="C348" s="237" t="s">
        <v>1415</v>
      </c>
      <c r="D348" s="255">
        <f>E348+F348+G348</f>
        <v>24905552.04</v>
      </c>
      <c r="E348" s="243">
        <v>20116844.39</v>
      </c>
      <c r="F348" s="229">
        <v>191496.11</v>
      </c>
      <c r="G348" s="230">
        <v>4597211.54</v>
      </c>
      <c r="H348" s="227"/>
    </row>
    <row r="349" s="215" customFormat="1" ht="29" customHeight="1" spans="1:8">
      <c r="A349" s="227" t="s">
        <v>1416</v>
      </c>
      <c r="B349" s="227" t="s">
        <v>1417</v>
      </c>
      <c r="C349" s="237" t="s">
        <v>625</v>
      </c>
      <c r="D349" s="243">
        <v>262479.96</v>
      </c>
      <c r="E349" s="243">
        <v>262479.96</v>
      </c>
      <c r="F349" s="229">
        <v>0</v>
      </c>
      <c r="G349" s="230">
        <v>0</v>
      </c>
      <c r="H349" s="227"/>
    </row>
    <row r="350" s="215" customFormat="1" ht="29" customHeight="1" spans="1:8">
      <c r="A350" s="227" t="s">
        <v>1418</v>
      </c>
      <c r="B350" s="227" t="s">
        <v>1419</v>
      </c>
      <c r="C350" s="237" t="s">
        <v>627</v>
      </c>
      <c r="D350" s="255">
        <f>E350+F350+G350</f>
        <v>2085685.47</v>
      </c>
      <c r="E350" s="229">
        <v>0</v>
      </c>
      <c r="F350" s="229">
        <v>97702.1</v>
      </c>
      <c r="G350" s="230">
        <v>1987983.37</v>
      </c>
      <c r="H350" s="227"/>
    </row>
    <row r="351" s="215" customFormat="1" ht="29" customHeight="1" spans="1:8">
      <c r="A351" s="227" t="s">
        <v>1420</v>
      </c>
      <c r="B351" s="227" t="s">
        <v>1421</v>
      </c>
      <c r="C351" s="237" t="s">
        <v>1422</v>
      </c>
      <c r="D351" s="229">
        <v>0</v>
      </c>
      <c r="E351" s="229">
        <v>0</v>
      </c>
      <c r="F351" s="229">
        <v>0</v>
      </c>
      <c r="G351" s="230">
        <v>0</v>
      </c>
      <c r="H351" s="227"/>
    </row>
    <row r="352" s="215" customFormat="1" ht="29" customHeight="1" spans="1:8">
      <c r="A352" s="227" t="s">
        <v>1423</v>
      </c>
      <c r="B352" s="227" t="s">
        <v>1424</v>
      </c>
      <c r="C352" s="237" t="s">
        <v>629</v>
      </c>
      <c r="D352" s="255">
        <f>E352+F352+G352</f>
        <v>17585838.79</v>
      </c>
      <c r="E352" s="243">
        <v>17492044.78</v>
      </c>
      <c r="F352" s="229">
        <v>93794.01</v>
      </c>
      <c r="G352" s="230">
        <v>0</v>
      </c>
      <c r="H352" s="227"/>
    </row>
    <row r="353" s="215" customFormat="1" ht="29" customHeight="1" spans="1:8">
      <c r="A353" s="227" t="s">
        <v>1425</v>
      </c>
      <c r="B353" s="227" t="s">
        <v>1426</v>
      </c>
      <c r="C353" s="237" t="s">
        <v>1427</v>
      </c>
      <c r="D353" s="230">
        <v>2609228.17</v>
      </c>
      <c r="E353" s="229">
        <v>0</v>
      </c>
      <c r="F353" s="229">
        <v>0</v>
      </c>
      <c r="G353" s="230">
        <v>2609228.17</v>
      </c>
      <c r="H353" s="227"/>
    </row>
    <row r="354" s="215" customFormat="1" ht="29" customHeight="1" spans="1:8">
      <c r="A354" s="227" t="s">
        <v>1428</v>
      </c>
      <c r="B354" s="227" t="s">
        <v>1429</v>
      </c>
      <c r="C354" s="237" t="s">
        <v>1430</v>
      </c>
      <c r="D354" s="240">
        <v>300000</v>
      </c>
      <c r="E354" s="229">
        <v>0</v>
      </c>
      <c r="F354" s="229">
        <v>0</v>
      </c>
      <c r="G354" s="240">
        <v>300000</v>
      </c>
      <c r="H354" s="227"/>
    </row>
    <row r="355" s="215" customFormat="1" ht="29" customHeight="1" spans="1:8">
      <c r="A355" s="227" t="s">
        <v>1431</v>
      </c>
      <c r="B355" s="227" t="s">
        <v>1432</v>
      </c>
      <c r="C355" s="228" t="s">
        <v>1433</v>
      </c>
      <c r="D355" s="240">
        <v>300000</v>
      </c>
      <c r="E355" s="229">
        <v>0</v>
      </c>
      <c r="F355" s="229">
        <v>0</v>
      </c>
      <c r="G355" s="240">
        <v>300000</v>
      </c>
      <c r="H355" s="227"/>
    </row>
    <row r="356" s="215" customFormat="1" ht="29" customHeight="1" spans="1:8">
      <c r="A356" s="227" t="s">
        <v>1434</v>
      </c>
      <c r="B356" s="227" t="s">
        <v>1084</v>
      </c>
      <c r="C356" s="237" t="s">
        <v>1435</v>
      </c>
      <c r="D356" s="271">
        <v>141500000</v>
      </c>
      <c r="E356" s="229">
        <v>0</v>
      </c>
      <c r="F356" s="229">
        <v>0</v>
      </c>
      <c r="G356" s="272">
        <v>141500000</v>
      </c>
      <c r="H356" s="227"/>
    </row>
    <row r="357" s="215" customFormat="1" ht="29" customHeight="1" spans="1:8">
      <c r="A357" s="227" t="s">
        <v>1436</v>
      </c>
      <c r="B357" s="227" t="s">
        <v>1437</v>
      </c>
      <c r="C357" s="237" t="s">
        <v>1438</v>
      </c>
      <c r="D357" s="271">
        <v>37000000</v>
      </c>
      <c r="E357" s="229">
        <v>0</v>
      </c>
      <c r="F357" s="229">
        <v>0</v>
      </c>
      <c r="G357" s="272">
        <v>37000000</v>
      </c>
      <c r="H357" s="227"/>
    </row>
    <row r="358" s="215" customFormat="1" ht="29" customHeight="1" spans="1:8">
      <c r="A358" s="227" t="s">
        <v>1439</v>
      </c>
      <c r="B358" s="227" t="s">
        <v>1440</v>
      </c>
      <c r="C358" s="237" t="s">
        <v>1441</v>
      </c>
      <c r="D358" s="230">
        <v>6626611.23</v>
      </c>
      <c r="E358" s="243">
        <v>0</v>
      </c>
      <c r="F358" s="229">
        <v>0</v>
      </c>
      <c r="G358" s="230">
        <v>6626611.23</v>
      </c>
      <c r="H358" s="227"/>
    </row>
    <row r="359" s="215" customFormat="1" ht="29" customHeight="1" spans="1:8">
      <c r="A359" s="227" t="s">
        <v>1442</v>
      </c>
      <c r="B359" s="227" t="s">
        <v>1443</v>
      </c>
      <c r="C359" s="237" t="s">
        <v>1444</v>
      </c>
      <c r="D359" s="229">
        <v>0</v>
      </c>
      <c r="E359" s="229">
        <v>0</v>
      </c>
      <c r="F359" s="229">
        <v>0</v>
      </c>
      <c r="G359" s="230">
        <v>0</v>
      </c>
      <c r="H359" s="227"/>
    </row>
    <row r="360" s="215" customFormat="1" ht="29" customHeight="1" spans="1:8">
      <c r="A360" s="228" t="s">
        <v>1445</v>
      </c>
      <c r="B360" s="227" t="s">
        <v>1446</v>
      </c>
      <c r="C360" s="237" t="s">
        <v>1447</v>
      </c>
      <c r="D360" s="240">
        <v>104500000</v>
      </c>
      <c r="E360" s="243">
        <v>0</v>
      </c>
      <c r="F360" s="229">
        <v>0</v>
      </c>
      <c r="G360" s="272">
        <v>104500000</v>
      </c>
      <c r="H360" s="227"/>
    </row>
    <row r="361" s="215" customFormat="1" ht="29" customHeight="1" spans="1:8">
      <c r="A361" s="261" t="s">
        <v>1448</v>
      </c>
      <c r="B361" s="265" t="s">
        <v>1449</v>
      </c>
      <c r="C361" s="261" t="s">
        <v>341</v>
      </c>
      <c r="D361" s="240">
        <v>104500000</v>
      </c>
      <c r="E361" s="236">
        <v>0</v>
      </c>
      <c r="F361" s="236">
        <v>0</v>
      </c>
      <c r="G361" s="272">
        <v>104500000</v>
      </c>
      <c r="H361" s="265"/>
    </row>
    <row r="362" ht="29" customHeight="1" spans="1:8">
      <c r="A362" s="228" t="s">
        <v>1450</v>
      </c>
      <c r="B362" s="273" t="s">
        <v>1086</v>
      </c>
      <c r="C362" s="255" t="s">
        <v>1451</v>
      </c>
      <c r="D362" s="260">
        <v>11630000</v>
      </c>
      <c r="E362" s="243">
        <v>1706829.21</v>
      </c>
      <c r="F362" s="240">
        <v>97702.1</v>
      </c>
      <c r="G362" s="255">
        <f>D362-E362-F362</f>
        <v>9825468.69</v>
      </c>
      <c r="H362" s="273"/>
    </row>
    <row r="363" ht="29" customHeight="1" spans="1:8">
      <c r="A363" s="261" t="s">
        <v>1452</v>
      </c>
      <c r="B363" s="273" t="s">
        <v>1453</v>
      </c>
      <c r="C363" s="255" t="s">
        <v>1454</v>
      </c>
      <c r="D363" s="260">
        <v>6990000</v>
      </c>
      <c r="E363" s="243">
        <v>1706829.21</v>
      </c>
      <c r="F363" s="240">
        <v>97702.1</v>
      </c>
      <c r="G363" s="255">
        <f>D363-E363-F363</f>
        <v>5185468.69</v>
      </c>
      <c r="H363" s="273"/>
    </row>
    <row r="364" ht="29" customHeight="1" spans="1:8">
      <c r="A364" s="228" t="s">
        <v>1455</v>
      </c>
      <c r="B364" s="273" t="s">
        <v>1456</v>
      </c>
      <c r="C364" s="255" t="s">
        <v>625</v>
      </c>
      <c r="D364" s="255">
        <f>E364+F364+G364</f>
        <v>1526269.96</v>
      </c>
      <c r="E364" s="240">
        <v>1428567.86</v>
      </c>
      <c r="F364" s="240">
        <v>97702.1</v>
      </c>
      <c r="G364" s="240">
        <v>0</v>
      </c>
      <c r="H364" s="273"/>
    </row>
    <row r="365" ht="29" customHeight="1" spans="1:8">
      <c r="A365" s="261" t="s">
        <v>1457</v>
      </c>
      <c r="B365" s="273" t="s">
        <v>1458</v>
      </c>
      <c r="C365" s="255" t="s">
        <v>627</v>
      </c>
      <c r="D365" s="255">
        <v>4659336.03</v>
      </c>
      <c r="E365" s="240">
        <v>0</v>
      </c>
      <c r="F365" s="240">
        <v>0</v>
      </c>
      <c r="G365" s="255">
        <v>4659336.03</v>
      </c>
      <c r="H365" s="273"/>
    </row>
    <row r="366" ht="29" customHeight="1" spans="1:8">
      <c r="A366" s="228" t="s">
        <v>1459</v>
      </c>
      <c r="B366" s="273" t="s">
        <v>1460</v>
      </c>
      <c r="C366" s="255" t="s">
        <v>1461</v>
      </c>
      <c r="D366" s="255">
        <v>10416204.55</v>
      </c>
      <c r="E366" s="240">
        <v>0</v>
      </c>
      <c r="F366" s="240">
        <v>0</v>
      </c>
      <c r="G366" s="255">
        <v>10416204.55</v>
      </c>
      <c r="H366" s="273"/>
    </row>
    <row r="367" ht="29" customHeight="1" spans="1:8">
      <c r="A367" s="261" t="s">
        <v>1462</v>
      </c>
      <c r="B367" s="273" t="s">
        <v>1463</v>
      </c>
      <c r="C367" s="255" t="s">
        <v>629</v>
      </c>
      <c r="D367" s="240">
        <v>278261.35</v>
      </c>
      <c r="E367" s="240">
        <v>278261.35</v>
      </c>
      <c r="F367" s="240">
        <v>0</v>
      </c>
      <c r="G367" s="240">
        <v>0</v>
      </c>
      <c r="H367" s="273"/>
    </row>
    <row r="368" ht="29" customHeight="1" spans="1:8">
      <c r="A368" s="228" t="s">
        <v>1464</v>
      </c>
      <c r="B368" s="273" t="s">
        <v>1465</v>
      </c>
      <c r="C368" s="255" t="s">
        <v>1466</v>
      </c>
      <c r="D368" s="260">
        <v>4640000</v>
      </c>
      <c r="E368" s="240">
        <v>0</v>
      </c>
      <c r="F368" s="240">
        <v>0</v>
      </c>
      <c r="G368" s="240">
        <v>4640000</v>
      </c>
      <c r="H368" s="273"/>
    </row>
    <row r="369" ht="29" customHeight="1" spans="1:8">
      <c r="A369" s="261" t="s">
        <v>1467</v>
      </c>
      <c r="B369" s="273" t="s">
        <v>1468</v>
      </c>
      <c r="C369" s="255" t="s">
        <v>1469</v>
      </c>
      <c r="D369" s="255">
        <v>5756868.52</v>
      </c>
      <c r="E369" s="240">
        <v>0</v>
      </c>
      <c r="F369" s="240">
        <v>0</v>
      </c>
      <c r="G369" s="255">
        <v>5756868.52</v>
      </c>
      <c r="H369" s="273"/>
    </row>
    <row r="370" ht="29" customHeight="1" spans="1:8">
      <c r="A370" s="228" t="s">
        <v>1470</v>
      </c>
      <c r="B370" s="273" t="s">
        <v>1471</v>
      </c>
      <c r="C370" s="255" t="s">
        <v>1472</v>
      </c>
      <c r="D370" s="255">
        <v>2070816.01</v>
      </c>
      <c r="E370" s="240">
        <v>0</v>
      </c>
      <c r="F370" s="240">
        <v>0</v>
      </c>
      <c r="G370" s="255">
        <v>2070816.01</v>
      </c>
      <c r="H370" s="273"/>
    </row>
    <row r="371" ht="29" customHeight="1" spans="1:8">
      <c r="A371" s="261" t="s">
        <v>1473</v>
      </c>
      <c r="B371" s="273" t="s">
        <v>1474</v>
      </c>
      <c r="C371" s="255" t="s">
        <v>1475</v>
      </c>
      <c r="D371" s="255">
        <v>1615236.48</v>
      </c>
      <c r="E371" s="240">
        <v>0</v>
      </c>
      <c r="F371" s="240">
        <v>0</v>
      </c>
      <c r="G371" s="255">
        <v>1615236.48</v>
      </c>
      <c r="H371" s="273"/>
    </row>
    <row r="372" ht="29" customHeight="1" spans="1:8">
      <c r="A372" s="228" t="s">
        <v>1476</v>
      </c>
      <c r="B372" s="273" t="s">
        <v>1091</v>
      </c>
      <c r="C372" s="255" t="s">
        <v>1477</v>
      </c>
      <c r="D372" s="271">
        <v>23690000</v>
      </c>
      <c r="E372" s="243">
        <v>6500080.91</v>
      </c>
      <c r="F372" s="240">
        <v>122127.62</v>
      </c>
      <c r="G372" s="255">
        <f>D372-E372-F372</f>
        <v>17067791.47</v>
      </c>
      <c r="H372" s="273"/>
    </row>
    <row r="373" ht="29" customHeight="1" spans="1:8">
      <c r="A373" s="261" t="s">
        <v>1478</v>
      </c>
      <c r="B373" s="273" t="s">
        <v>1479</v>
      </c>
      <c r="C373" s="255" t="s">
        <v>1480</v>
      </c>
      <c r="D373" s="271">
        <v>4840000</v>
      </c>
      <c r="E373" s="243">
        <v>2679494.31</v>
      </c>
      <c r="F373" s="240">
        <v>116265.5</v>
      </c>
      <c r="G373" s="255">
        <f>D373-E373-F373</f>
        <v>2044240.19</v>
      </c>
      <c r="H373" s="273"/>
    </row>
    <row r="374" ht="29" customHeight="1" spans="1:8">
      <c r="A374" s="228" t="s">
        <v>1481</v>
      </c>
      <c r="B374" s="273" t="s">
        <v>1482</v>
      </c>
      <c r="C374" s="255" t="s">
        <v>625</v>
      </c>
      <c r="D374" s="255">
        <f>E374+F374+G374</f>
        <v>101871.43</v>
      </c>
      <c r="E374" s="240">
        <v>4169.33</v>
      </c>
      <c r="F374" s="240">
        <v>97702.1</v>
      </c>
      <c r="G374" s="255">
        <v>0</v>
      </c>
      <c r="H374" s="273"/>
    </row>
    <row r="375" ht="29" customHeight="1" spans="1:8">
      <c r="A375" s="261" t="s">
        <v>1483</v>
      </c>
      <c r="B375" s="273" t="s">
        <v>1484</v>
      </c>
      <c r="C375" s="255" t="s">
        <v>1485</v>
      </c>
      <c r="D375" s="255">
        <v>414162.19</v>
      </c>
      <c r="E375" s="240">
        <v>0</v>
      </c>
      <c r="F375" s="240">
        <v>0</v>
      </c>
      <c r="G375" s="255">
        <v>414162.19</v>
      </c>
      <c r="H375" s="273"/>
    </row>
    <row r="376" ht="29" customHeight="1" spans="1:8">
      <c r="A376" s="228" t="s">
        <v>1486</v>
      </c>
      <c r="B376" s="273" t="s">
        <v>1487</v>
      </c>
      <c r="C376" s="255" t="s">
        <v>1488</v>
      </c>
      <c r="D376" s="255">
        <f>E376+F376+G376</f>
        <v>1250305.77</v>
      </c>
      <c r="E376" s="240">
        <v>0</v>
      </c>
      <c r="F376" s="240">
        <v>7816.17</v>
      </c>
      <c r="G376" s="255">
        <v>1242489.6</v>
      </c>
      <c r="H376" s="273"/>
    </row>
    <row r="377" ht="29" customHeight="1" spans="1:8">
      <c r="A377" s="261" t="s">
        <v>1489</v>
      </c>
      <c r="B377" s="273" t="s">
        <v>1490</v>
      </c>
      <c r="C377" s="255" t="s">
        <v>1491</v>
      </c>
      <c r="D377" s="255">
        <f>E377+F377+G377</f>
        <v>1456205.76</v>
      </c>
      <c r="E377" s="240">
        <v>1031296.34</v>
      </c>
      <c r="F377" s="240">
        <v>10747.23</v>
      </c>
      <c r="G377" s="255">
        <v>414162.19</v>
      </c>
      <c r="H377" s="273"/>
    </row>
    <row r="378" ht="29" customHeight="1" spans="1:8">
      <c r="A378" s="228" t="s">
        <v>1492</v>
      </c>
      <c r="B378" s="273" t="s">
        <v>1493</v>
      </c>
      <c r="C378" s="255" t="s">
        <v>1494</v>
      </c>
      <c r="D378" s="255">
        <f>E378+F378+G378</f>
        <v>476287.67</v>
      </c>
      <c r="E378" s="240">
        <v>0</v>
      </c>
      <c r="F378" s="240">
        <v>0</v>
      </c>
      <c r="G378" s="255">
        <v>476287.67</v>
      </c>
      <c r="H378" s="273"/>
    </row>
    <row r="379" ht="29" customHeight="1" spans="1:8">
      <c r="A379" s="261" t="s">
        <v>1495</v>
      </c>
      <c r="B379" s="273" t="s">
        <v>1496</v>
      </c>
      <c r="C379" s="255" t="s">
        <v>629</v>
      </c>
      <c r="D379" s="255">
        <f>E379+F379+G379</f>
        <v>1644028.61</v>
      </c>
      <c r="E379" s="240">
        <v>1644028.61</v>
      </c>
      <c r="F379" s="240">
        <v>0</v>
      </c>
      <c r="G379" s="240">
        <v>0</v>
      </c>
      <c r="H379" s="273"/>
    </row>
    <row r="380" ht="29" customHeight="1" spans="1:8">
      <c r="A380" s="228" t="s">
        <v>1497</v>
      </c>
      <c r="B380" s="273" t="s">
        <v>1498</v>
      </c>
      <c r="C380" s="255" t="s">
        <v>1499</v>
      </c>
      <c r="D380" s="240">
        <v>0</v>
      </c>
      <c r="E380" s="240">
        <v>0</v>
      </c>
      <c r="F380" s="240">
        <v>0</v>
      </c>
      <c r="G380" s="240">
        <v>0</v>
      </c>
      <c r="H380" s="273"/>
    </row>
    <row r="381" ht="29" customHeight="1" spans="1:8">
      <c r="A381" s="261" t="s">
        <v>1500</v>
      </c>
      <c r="B381" s="273" t="s">
        <v>1501</v>
      </c>
      <c r="C381" s="255" t="s">
        <v>1502</v>
      </c>
      <c r="D381" s="260">
        <v>5590000</v>
      </c>
      <c r="E381" s="243">
        <v>2014111.45</v>
      </c>
      <c r="F381" s="240">
        <v>0</v>
      </c>
      <c r="G381" s="240">
        <f>D381-E381-F381</f>
        <v>3575888.55</v>
      </c>
      <c r="H381" s="273"/>
    </row>
    <row r="382" ht="29" customHeight="1" spans="1:8">
      <c r="A382" s="228" t="s">
        <v>1503</v>
      </c>
      <c r="B382" s="273" t="s">
        <v>1504</v>
      </c>
      <c r="C382" s="255" t="s">
        <v>625</v>
      </c>
      <c r="D382" s="243">
        <v>2014111.45</v>
      </c>
      <c r="E382" s="243">
        <v>2014111.45</v>
      </c>
      <c r="F382" s="240">
        <v>0</v>
      </c>
      <c r="G382" s="240">
        <v>0</v>
      </c>
      <c r="H382" s="273"/>
    </row>
    <row r="383" ht="29" customHeight="1" spans="1:8">
      <c r="A383" s="261" t="s">
        <v>1505</v>
      </c>
      <c r="B383" s="273" t="s">
        <v>1506</v>
      </c>
      <c r="C383" s="255" t="s">
        <v>1507</v>
      </c>
      <c r="D383" s="240">
        <v>3575888.55</v>
      </c>
      <c r="E383" s="240">
        <v>0</v>
      </c>
      <c r="F383" s="240">
        <v>0</v>
      </c>
      <c r="G383" s="240">
        <v>3575888.55</v>
      </c>
      <c r="H383" s="273"/>
    </row>
    <row r="384" ht="29" customHeight="1" spans="1:8">
      <c r="A384" s="228" t="s">
        <v>1508</v>
      </c>
      <c r="B384" s="273" t="s">
        <v>1509</v>
      </c>
      <c r="C384" s="255" t="s">
        <v>1510</v>
      </c>
      <c r="D384" s="260">
        <v>1760000</v>
      </c>
      <c r="E384" s="243">
        <f>D384-F384-G384</f>
        <v>1360682.84</v>
      </c>
      <c r="F384" s="240">
        <v>5862.13</v>
      </c>
      <c r="G384" s="255">
        <v>393455.03</v>
      </c>
      <c r="H384" s="273"/>
    </row>
    <row r="385" ht="29" customHeight="1" spans="1:8">
      <c r="A385" s="261" t="s">
        <v>1511</v>
      </c>
      <c r="B385" s="273" t="s">
        <v>1512</v>
      </c>
      <c r="C385" s="255" t="s">
        <v>625</v>
      </c>
      <c r="D385" s="255">
        <f>E385+F385+G385</f>
        <v>1366544.97</v>
      </c>
      <c r="E385" s="240">
        <v>1360682.84</v>
      </c>
      <c r="F385" s="240">
        <v>5862.13</v>
      </c>
      <c r="G385" s="240">
        <v>0</v>
      </c>
      <c r="H385" s="273"/>
    </row>
    <row r="386" ht="29" customHeight="1" spans="1:8">
      <c r="A386" s="228" t="s">
        <v>1513</v>
      </c>
      <c r="B386" s="273" t="s">
        <v>1514</v>
      </c>
      <c r="C386" s="255" t="s">
        <v>1515</v>
      </c>
      <c r="D386" s="255">
        <v>82786.57</v>
      </c>
      <c r="E386" s="240">
        <v>0</v>
      </c>
      <c r="F386" s="240">
        <v>0</v>
      </c>
      <c r="G386" s="255">
        <v>82786.57</v>
      </c>
      <c r="H386" s="273"/>
    </row>
    <row r="387" ht="29" customHeight="1" spans="1:8">
      <c r="A387" s="261" t="s">
        <v>1516</v>
      </c>
      <c r="B387" s="273" t="s">
        <v>1517</v>
      </c>
      <c r="C387" s="255" t="s">
        <v>1518</v>
      </c>
      <c r="D387" s="255">
        <v>165665.28</v>
      </c>
      <c r="E387" s="240">
        <v>0</v>
      </c>
      <c r="F387" s="240">
        <v>0</v>
      </c>
      <c r="G387" s="255">
        <v>165665.28</v>
      </c>
      <c r="H387" s="273"/>
    </row>
    <row r="388" ht="29" customHeight="1" spans="1:8">
      <c r="A388" s="228" t="s">
        <v>1519</v>
      </c>
      <c r="B388" s="273" t="s">
        <v>1520</v>
      </c>
      <c r="C388" s="255" t="s">
        <v>1521</v>
      </c>
      <c r="D388" s="255">
        <v>103540.78</v>
      </c>
      <c r="E388" s="240">
        <v>0</v>
      </c>
      <c r="F388" s="240">
        <v>0</v>
      </c>
      <c r="G388" s="255">
        <v>103540.78</v>
      </c>
      <c r="H388" s="273"/>
    </row>
    <row r="389" ht="29" customHeight="1" spans="1:8">
      <c r="A389" s="261" t="s">
        <v>1522</v>
      </c>
      <c r="B389" s="273" t="s">
        <v>1523</v>
      </c>
      <c r="C389" s="255" t="s">
        <v>1524</v>
      </c>
      <c r="D389" s="255">
        <v>41416.31</v>
      </c>
      <c r="E389" s="240">
        <v>0</v>
      </c>
      <c r="F389" s="240">
        <v>0</v>
      </c>
      <c r="G389" s="255">
        <v>41416.31</v>
      </c>
      <c r="H389" s="273"/>
    </row>
    <row r="390" ht="29" customHeight="1" spans="1:8">
      <c r="A390" s="228" t="s">
        <v>1525</v>
      </c>
      <c r="B390" s="273" t="s">
        <v>1526</v>
      </c>
      <c r="C390" s="255" t="s">
        <v>1527</v>
      </c>
      <c r="D390" s="260">
        <v>500000</v>
      </c>
      <c r="E390" s="240">
        <v>0</v>
      </c>
      <c r="F390" s="240">
        <v>0</v>
      </c>
      <c r="G390" s="240">
        <v>500000</v>
      </c>
      <c r="H390" s="273"/>
    </row>
    <row r="391" ht="29" customHeight="1" spans="1:8">
      <c r="A391" s="261" t="s">
        <v>1528</v>
      </c>
      <c r="B391" s="273" t="s">
        <v>1529</v>
      </c>
      <c r="C391" s="255" t="s">
        <v>1530</v>
      </c>
      <c r="D391" s="240">
        <v>500000</v>
      </c>
      <c r="E391" s="240">
        <v>0</v>
      </c>
      <c r="F391" s="240">
        <v>0</v>
      </c>
      <c r="G391" s="240">
        <v>500000</v>
      </c>
      <c r="H391" s="273"/>
    </row>
    <row r="392" ht="29" customHeight="1" spans="1:8">
      <c r="A392" s="228" t="s">
        <v>1531</v>
      </c>
      <c r="B392" s="273" t="s">
        <v>1532</v>
      </c>
      <c r="C392" s="255" t="s">
        <v>1533</v>
      </c>
      <c r="D392" s="240">
        <v>0</v>
      </c>
      <c r="E392" s="240">
        <v>0</v>
      </c>
      <c r="F392" s="240">
        <v>0</v>
      </c>
      <c r="G392" s="240">
        <v>0</v>
      </c>
      <c r="H392" s="273"/>
    </row>
    <row r="393" ht="29" customHeight="1" spans="1:8">
      <c r="A393" s="261" t="s">
        <v>1534</v>
      </c>
      <c r="B393" s="273" t="s">
        <v>1535</v>
      </c>
      <c r="C393" s="255" t="s">
        <v>1536</v>
      </c>
      <c r="D393" s="240">
        <v>0</v>
      </c>
      <c r="E393" s="240">
        <v>0</v>
      </c>
      <c r="F393" s="240">
        <v>0</v>
      </c>
      <c r="G393" s="240">
        <v>0</v>
      </c>
      <c r="H393" s="273"/>
    </row>
    <row r="394" ht="29" customHeight="1" spans="1:8">
      <c r="A394" s="228" t="s">
        <v>1537</v>
      </c>
      <c r="B394" s="273" t="s">
        <v>1538</v>
      </c>
      <c r="C394" s="255" t="s">
        <v>1539</v>
      </c>
      <c r="D394" s="240">
        <v>0</v>
      </c>
      <c r="E394" s="240">
        <v>0</v>
      </c>
      <c r="F394" s="240">
        <v>0</v>
      </c>
      <c r="G394" s="240">
        <v>0</v>
      </c>
      <c r="H394" s="273"/>
    </row>
  </sheetData>
  <autoFilter ref="A1:H394">
    <extLst/>
  </autoFilter>
  <mergeCells count="1">
    <mergeCell ref="A1:H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workbookViewId="0">
      <pane xSplit="3" ySplit="4" topLeftCell="D5" activePane="bottomRight" state="frozen"/>
      <selection/>
      <selection pane="topRight"/>
      <selection pane="bottomLeft"/>
      <selection pane="bottomRight" activeCell="B18" sqref="B18"/>
    </sheetView>
  </sheetViews>
  <sheetFormatPr defaultColWidth="9" defaultRowHeight="13.5" outlineLevelCol="2"/>
  <cols>
    <col min="1" max="1" width="51.625" style="190" customWidth="1"/>
    <col min="2" max="2" width="25.25" style="189" customWidth="1"/>
    <col min="3" max="3" width="19.25" style="190" customWidth="1"/>
    <col min="4" max="16384" width="9" style="190"/>
  </cols>
  <sheetData>
    <row r="1" s="190" customFormat="1" ht="20" customHeight="1" spans="1:1">
      <c r="A1" s="97"/>
    </row>
    <row r="2" s="190" customFormat="1" ht="31" customHeight="1" spans="1:3">
      <c r="A2" s="202" t="s">
        <v>34</v>
      </c>
      <c r="B2" s="202"/>
      <c r="C2" s="202"/>
    </row>
    <row r="3" s="190" customFormat="1" ht="20" customHeight="1" spans="1:3">
      <c r="A3" s="96"/>
      <c r="B3" s="96"/>
      <c r="C3" s="99" t="s">
        <v>88</v>
      </c>
    </row>
    <row r="4" s="201" customFormat="1" ht="33" customHeight="1" spans="1:3">
      <c r="A4" s="203" t="s">
        <v>1540</v>
      </c>
      <c r="B4" s="203" t="s">
        <v>269</v>
      </c>
      <c r="C4" s="203" t="s">
        <v>1541</v>
      </c>
    </row>
    <row r="5" s="190" customFormat="1" ht="27" customHeight="1" spans="1:3">
      <c r="A5" s="204" t="s">
        <v>188</v>
      </c>
      <c r="B5" s="205">
        <v>1014</v>
      </c>
      <c r="C5" s="206"/>
    </row>
    <row r="6" s="190" customFormat="1" ht="27" customHeight="1" spans="1:3">
      <c r="A6" s="207" t="s">
        <v>190</v>
      </c>
      <c r="B6" s="208">
        <v>324</v>
      </c>
      <c r="C6" s="206"/>
    </row>
    <row r="7" s="190" customFormat="1" ht="27" customHeight="1" spans="1:3">
      <c r="A7" s="207" t="s">
        <v>192</v>
      </c>
      <c r="B7" s="208">
        <v>41</v>
      </c>
      <c r="C7" s="206"/>
    </row>
    <row r="8" s="190" customFormat="1" ht="27" customHeight="1" spans="1:3">
      <c r="A8" s="207" t="s">
        <v>194</v>
      </c>
      <c r="B8" s="208">
        <v>508</v>
      </c>
      <c r="C8" s="206"/>
    </row>
    <row r="9" s="190" customFormat="1" ht="27" customHeight="1" spans="1:3">
      <c r="A9" s="207" t="s">
        <v>196</v>
      </c>
      <c r="B9" s="208">
        <v>141</v>
      </c>
      <c r="C9" s="206"/>
    </row>
    <row r="10" s="190" customFormat="1" ht="27" customHeight="1" spans="1:3">
      <c r="A10" s="209" t="s">
        <v>198</v>
      </c>
      <c r="B10" s="205">
        <v>171289</v>
      </c>
      <c r="C10" s="206"/>
    </row>
    <row r="11" s="190" customFormat="1" ht="27" customHeight="1" spans="1:3">
      <c r="A11" s="207" t="s">
        <v>1542</v>
      </c>
      <c r="B11" s="208">
        <v>120859</v>
      </c>
      <c r="C11" s="206"/>
    </row>
    <row r="12" s="190" customFormat="1" ht="27" customHeight="1" spans="1:3">
      <c r="A12" s="207" t="s">
        <v>1543</v>
      </c>
      <c r="B12" s="208">
        <v>21520</v>
      </c>
      <c r="C12" s="206"/>
    </row>
    <row r="13" s="190" customFormat="1" ht="27" customHeight="1" spans="1:3">
      <c r="A13" s="207" t="s">
        <v>1544</v>
      </c>
      <c r="B13" s="208">
        <v>0</v>
      </c>
      <c r="C13" s="206"/>
    </row>
    <row r="14" s="190" customFormat="1" ht="27" customHeight="1" spans="1:3">
      <c r="A14" s="207" t="s">
        <v>1545</v>
      </c>
      <c r="B14" s="208">
        <v>23910</v>
      </c>
      <c r="C14" s="206"/>
    </row>
    <row r="15" s="190" customFormat="1" ht="27" customHeight="1" spans="1:3">
      <c r="A15" s="207" t="s">
        <v>1546</v>
      </c>
      <c r="B15" s="210">
        <v>5000</v>
      </c>
      <c r="C15" s="206"/>
    </row>
    <row r="16" s="190" customFormat="1" ht="27" customHeight="1" spans="1:3">
      <c r="A16" s="211" t="s">
        <v>208</v>
      </c>
      <c r="B16" s="212">
        <v>0</v>
      </c>
      <c r="C16" s="206"/>
    </row>
    <row r="17" s="190" customFormat="1" ht="27" customHeight="1" spans="1:3">
      <c r="A17" s="211" t="s">
        <v>1547</v>
      </c>
      <c r="B17" s="212">
        <v>120000</v>
      </c>
      <c r="C17" s="206"/>
    </row>
    <row r="18" s="201" customFormat="1" ht="27" customHeight="1" spans="1:3">
      <c r="A18" s="213" t="s">
        <v>286</v>
      </c>
      <c r="B18" s="214">
        <f>B5+B10+B16+B17</f>
        <v>292303</v>
      </c>
      <c r="C18" s="195"/>
    </row>
  </sheetData>
  <mergeCells count="1">
    <mergeCell ref="A2:C2"/>
  </mergeCells>
  <pageMargins left="0.75" right="0.75" top="1" bottom="1" header="0.5" footer="0.5"/>
  <pageSetup paperSize="9" orientation="portrait"/>
  <headerFooter/>
  <ignoredErrors>
    <ignoredError sqref="B18" unlocked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workbookViewId="0">
      <pane xSplit="3" ySplit="3" topLeftCell="D4" activePane="bottomRight" state="frozen"/>
      <selection/>
      <selection pane="topRight"/>
      <selection pane="bottomLeft"/>
      <selection pane="bottomRight" activeCell="D14" sqref="D14"/>
    </sheetView>
  </sheetViews>
  <sheetFormatPr defaultColWidth="9" defaultRowHeight="13.5" outlineLevelCol="2"/>
  <cols>
    <col min="1" max="1" width="32.875" style="189" customWidth="1"/>
    <col min="2" max="2" width="23.5" style="189" customWidth="1"/>
    <col min="3" max="3" width="15.25" style="190" customWidth="1"/>
    <col min="4" max="16384" width="9" style="190"/>
  </cols>
  <sheetData>
    <row r="1" s="95" customFormat="1" ht="40" customHeight="1" spans="1:3">
      <c r="A1" s="191" t="s">
        <v>36</v>
      </c>
      <c r="B1" s="191"/>
      <c r="C1" s="191"/>
    </row>
    <row r="2" s="96" customFormat="1" ht="24" customHeight="1" spans="1:3">
      <c r="A2" s="131"/>
      <c r="B2" s="192"/>
      <c r="C2" s="96" t="s">
        <v>88</v>
      </c>
    </row>
    <row r="3" s="188" customFormat="1" ht="27" customHeight="1" spans="1:3">
      <c r="A3" s="193" t="s">
        <v>1548</v>
      </c>
      <c r="B3" s="193" t="s">
        <v>1549</v>
      </c>
      <c r="C3" s="194" t="s">
        <v>243</v>
      </c>
    </row>
    <row r="4" s="189" customFormat="1" ht="22" customHeight="1" spans="1:3">
      <c r="A4" s="195" t="s">
        <v>621</v>
      </c>
      <c r="B4" s="196">
        <v>1200</v>
      </c>
      <c r="C4" s="197"/>
    </row>
    <row r="5" s="189" customFormat="1" ht="22" customHeight="1" spans="1:3">
      <c r="A5" s="195" t="s">
        <v>755</v>
      </c>
      <c r="B5" s="196">
        <v>0</v>
      </c>
      <c r="C5" s="197"/>
    </row>
    <row r="6" s="190" customFormat="1" ht="22" customHeight="1" spans="1:3">
      <c r="A6" s="195" t="s">
        <v>763</v>
      </c>
      <c r="B6" s="196">
        <v>2000</v>
      </c>
      <c r="C6" s="197"/>
    </row>
    <row r="7" s="190" customFormat="1" ht="22" customHeight="1" spans="1:3">
      <c r="A7" s="195" t="s">
        <v>801</v>
      </c>
      <c r="B7" s="196">
        <v>12180</v>
      </c>
      <c r="C7" s="197"/>
    </row>
    <row r="8" s="190" customFormat="1" ht="22" customHeight="1" spans="1:3">
      <c r="A8" s="195" t="s">
        <v>865</v>
      </c>
      <c r="B8" s="196">
        <v>20</v>
      </c>
      <c r="C8" s="197"/>
    </row>
    <row r="9" s="190" customFormat="1" ht="22" customHeight="1" spans="1:3">
      <c r="A9" s="195" t="s">
        <v>875</v>
      </c>
      <c r="B9" s="196">
        <v>3300</v>
      </c>
      <c r="C9" s="197"/>
    </row>
    <row r="10" s="190" customFormat="1" ht="22" customHeight="1" spans="1:3">
      <c r="A10" s="195" t="s">
        <v>951</v>
      </c>
      <c r="B10" s="196">
        <v>31220</v>
      </c>
      <c r="C10" s="197"/>
    </row>
    <row r="11" s="190" customFormat="1" ht="22" customHeight="1" spans="1:3">
      <c r="A11" s="195" t="s">
        <v>1100</v>
      </c>
      <c r="B11" s="196">
        <v>6450</v>
      </c>
      <c r="C11" s="197"/>
    </row>
    <row r="12" s="190" customFormat="1" ht="22" customHeight="1" spans="1:3">
      <c r="A12" s="195" t="s">
        <v>1196</v>
      </c>
      <c r="B12" s="196">
        <v>6800</v>
      </c>
      <c r="C12" s="197"/>
    </row>
    <row r="13" s="190" customFormat="1" ht="22" customHeight="1" spans="1:3">
      <c r="A13" s="195" t="s">
        <v>1230</v>
      </c>
      <c r="B13" s="196">
        <v>3230</v>
      </c>
      <c r="C13" s="197"/>
    </row>
    <row r="14" s="190" customFormat="1" ht="22" customHeight="1" spans="1:3">
      <c r="A14" s="195" t="s">
        <v>1259</v>
      </c>
      <c r="B14" s="196">
        <v>42500</v>
      </c>
      <c r="C14" s="197"/>
    </row>
    <row r="15" s="190" customFormat="1" ht="22" customHeight="1" spans="1:3">
      <c r="A15" s="198" t="s">
        <v>1361</v>
      </c>
      <c r="B15" s="196">
        <v>2840</v>
      </c>
      <c r="C15" s="197"/>
    </row>
    <row r="16" s="190" customFormat="1" ht="22" customHeight="1" spans="1:3">
      <c r="A16" s="195" t="s">
        <v>1550</v>
      </c>
      <c r="B16" s="196">
        <v>2400</v>
      </c>
      <c r="C16" s="197"/>
    </row>
    <row r="17" s="190" customFormat="1" ht="22" customHeight="1" spans="1:3">
      <c r="A17" s="195" t="s">
        <v>1398</v>
      </c>
      <c r="B17" s="196">
        <v>300</v>
      </c>
      <c r="C17" s="197"/>
    </row>
    <row r="18" s="190" customFormat="1" ht="22" customHeight="1" spans="1:3">
      <c r="A18" s="195" t="s">
        <v>1412</v>
      </c>
      <c r="B18" s="196">
        <v>900</v>
      </c>
      <c r="C18" s="197"/>
    </row>
    <row r="19" s="190" customFormat="1" ht="22" customHeight="1" spans="1:3">
      <c r="A19" s="195" t="s">
        <v>1435</v>
      </c>
      <c r="B19" s="196">
        <v>3560</v>
      </c>
      <c r="C19" s="197"/>
    </row>
    <row r="20" ht="23" customHeight="1" spans="1:3">
      <c r="A20" s="195" t="s">
        <v>1451</v>
      </c>
      <c r="B20" s="196">
        <v>0</v>
      </c>
      <c r="C20" s="199"/>
    </row>
    <row r="21" ht="26" customHeight="1" spans="1:3">
      <c r="A21" s="195" t="s">
        <v>1477</v>
      </c>
      <c r="B21" s="196">
        <v>1100</v>
      </c>
      <c r="C21" s="199"/>
    </row>
    <row r="22" ht="26" customHeight="1" spans="1:3">
      <c r="A22" s="200" t="s">
        <v>1551</v>
      </c>
      <c r="B22" s="196">
        <v>0</v>
      </c>
      <c r="C22" s="199"/>
    </row>
    <row r="23" ht="26" customHeight="1" spans="1:3">
      <c r="A23" s="195" t="s">
        <v>1552</v>
      </c>
      <c r="B23" s="196">
        <v>0</v>
      </c>
      <c r="C23" s="199"/>
    </row>
    <row r="24" s="97" customFormat="1" ht="24" customHeight="1" spans="1:3">
      <c r="A24" s="133" t="s">
        <v>286</v>
      </c>
      <c r="B24" s="162">
        <v>120000</v>
      </c>
      <c r="C24" s="163"/>
    </row>
  </sheetData>
  <mergeCells count="2">
    <mergeCell ref="A1:C1"/>
    <mergeCell ref="B24:C24"/>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workbookViewId="0">
      <pane xSplit="3" ySplit="3" topLeftCell="D4" activePane="bottomRight" state="frozen"/>
      <selection/>
      <selection pane="topRight"/>
      <selection pane="bottomLeft"/>
      <selection pane="bottomRight" activeCell="D14" sqref="D14"/>
    </sheetView>
  </sheetViews>
  <sheetFormatPr defaultColWidth="9" defaultRowHeight="13.5" outlineLevelCol="2"/>
  <cols>
    <col min="1" max="1" width="32.875" style="189" customWidth="1"/>
    <col min="2" max="2" width="23.5" style="189" customWidth="1"/>
    <col min="3" max="3" width="15.25" style="190" customWidth="1"/>
    <col min="4" max="16384" width="9" style="190"/>
  </cols>
  <sheetData>
    <row r="1" s="95" customFormat="1" ht="40" customHeight="1" spans="1:3">
      <c r="A1" s="191" t="s">
        <v>38</v>
      </c>
      <c r="B1" s="191"/>
      <c r="C1" s="191"/>
    </row>
    <row r="2" s="96" customFormat="1" ht="24" customHeight="1" spans="1:3">
      <c r="A2" s="131"/>
      <c r="B2" s="192"/>
      <c r="C2" s="96" t="s">
        <v>88</v>
      </c>
    </row>
    <row r="3" s="188" customFormat="1" ht="27" customHeight="1" spans="1:3">
      <c r="A3" s="193" t="s">
        <v>1548</v>
      </c>
      <c r="B3" s="193" t="s">
        <v>1549</v>
      </c>
      <c r="C3" s="194" t="s">
        <v>243</v>
      </c>
    </row>
    <row r="4" s="189" customFormat="1" ht="22" customHeight="1" spans="1:3">
      <c r="A4" s="195" t="s">
        <v>621</v>
      </c>
      <c r="B4" s="196">
        <v>1200</v>
      </c>
      <c r="C4" s="197"/>
    </row>
    <row r="5" s="189" customFormat="1" ht="22" customHeight="1" spans="1:3">
      <c r="A5" s="195" t="s">
        <v>755</v>
      </c>
      <c r="B5" s="196">
        <v>0</v>
      </c>
      <c r="C5" s="197"/>
    </row>
    <row r="6" s="190" customFormat="1" ht="22" customHeight="1" spans="1:3">
      <c r="A6" s="195" t="s">
        <v>763</v>
      </c>
      <c r="B6" s="196">
        <v>2000</v>
      </c>
      <c r="C6" s="197"/>
    </row>
    <row r="7" s="190" customFormat="1" ht="22" customHeight="1" spans="1:3">
      <c r="A7" s="195" t="s">
        <v>801</v>
      </c>
      <c r="B7" s="196">
        <v>12180</v>
      </c>
      <c r="C7" s="197"/>
    </row>
    <row r="8" s="190" customFormat="1" ht="22" customHeight="1" spans="1:3">
      <c r="A8" s="195" t="s">
        <v>865</v>
      </c>
      <c r="B8" s="196">
        <v>20</v>
      </c>
      <c r="C8" s="197"/>
    </row>
    <row r="9" s="190" customFormat="1" ht="22" customHeight="1" spans="1:3">
      <c r="A9" s="195" t="s">
        <v>875</v>
      </c>
      <c r="B9" s="196">
        <v>3300</v>
      </c>
      <c r="C9" s="197"/>
    </row>
    <row r="10" s="190" customFormat="1" ht="22" customHeight="1" spans="1:3">
      <c r="A10" s="195" t="s">
        <v>951</v>
      </c>
      <c r="B10" s="196">
        <v>31220</v>
      </c>
      <c r="C10" s="197"/>
    </row>
    <row r="11" s="190" customFormat="1" ht="22" customHeight="1" spans="1:3">
      <c r="A11" s="195" t="s">
        <v>1100</v>
      </c>
      <c r="B11" s="196">
        <v>6450</v>
      </c>
      <c r="C11" s="197"/>
    </row>
    <row r="12" s="190" customFormat="1" ht="22" customHeight="1" spans="1:3">
      <c r="A12" s="195" t="s">
        <v>1196</v>
      </c>
      <c r="B12" s="196">
        <v>6800</v>
      </c>
      <c r="C12" s="197"/>
    </row>
    <row r="13" s="190" customFormat="1" ht="22" customHeight="1" spans="1:3">
      <c r="A13" s="195" t="s">
        <v>1230</v>
      </c>
      <c r="B13" s="196">
        <v>3230</v>
      </c>
      <c r="C13" s="197"/>
    </row>
    <row r="14" s="190" customFormat="1" ht="22" customHeight="1" spans="1:3">
      <c r="A14" s="195" t="s">
        <v>1259</v>
      </c>
      <c r="B14" s="196">
        <v>42500</v>
      </c>
      <c r="C14" s="197"/>
    </row>
    <row r="15" s="190" customFormat="1" ht="22" customHeight="1" spans="1:3">
      <c r="A15" s="198" t="s">
        <v>1361</v>
      </c>
      <c r="B15" s="196">
        <v>2840</v>
      </c>
      <c r="C15" s="197"/>
    </row>
    <row r="16" s="190" customFormat="1" ht="22" customHeight="1" spans="1:3">
      <c r="A16" s="195" t="s">
        <v>1550</v>
      </c>
      <c r="B16" s="196">
        <v>2400</v>
      </c>
      <c r="C16" s="197"/>
    </row>
    <row r="17" s="190" customFormat="1" ht="22" customHeight="1" spans="1:3">
      <c r="A17" s="195" t="s">
        <v>1398</v>
      </c>
      <c r="B17" s="196">
        <v>300</v>
      </c>
      <c r="C17" s="197"/>
    </row>
    <row r="18" s="190" customFormat="1" ht="22" customHeight="1" spans="1:3">
      <c r="A18" s="195" t="s">
        <v>1412</v>
      </c>
      <c r="B18" s="196">
        <v>900</v>
      </c>
      <c r="C18" s="197"/>
    </row>
    <row r="19" s="190" customFormat="1" ht="22" customHeight="1" spans="1:3">
      <c r="A19" s="195" t="s">
        <v>1435</v>
      </c>
      <c r="B19" s="196">
        <v>3560</v>
      </c>
      <c r="C19" s="197"/>
    </row>
    <row r="20" s="190" customFormat="1" ht="23" customHeight="1" spans="1:3">
      <c r="A20" s="195" t="s">
        <v>1451</v>
      </c>
      <c r="B20" s="196">
        <v>0</v>
      </c>
      <c r="C20" s="199"/>
    </row>
    <row r="21" s="190" customFormat="1" ht="26" customHeight="1" spans="1:3">
      <c r="A21" s="195" t="s">
        <v>1477</v>
      </c>
      <c r="B21" s="196">
        <v>1100</v>
      </c>
      <c r="C21" s="199"/>
    </row>
    <row r="22" s="190" customFormat="1" ht="26" customHeight="1" spans="1:3">
      <c r="A22" s="200" t="s">
        <v>1551</v>
      </c>
      <c r="B22" s="196">
        <v>0</v>
      </c>
      <c r="C22" s="199"/>
    </row>
    <row r="23" s="190" customFormat="1" ht="26" customHeight="1" spans="1:3">
      <c r="A23" s="195" t="s">
        <v>1552</v>
      </c>
      <c r="B23" s="196">
        <v>0</v>
      </c>
      <c r="C23" s="199"/>
    </row>
    <row r="24" s="97" customFormat="1" ht="24" customHeight="1" spans="1:3">
      <c r="A24" s="133" t="s">
        <v>286</v>
      </c>
      <c r="B24" s="162">
        <v>120000</v>
      </c>
      <c r="C24" s="163"/>
    </row>
  </sheetData>
  <mergeCells count="2">
    <mergeCell ref="A1:C1"/>
    <mergeCell ref="B24:C24"/>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C5" sqref="B5:C6"/>
    </sheetView>
  </sheetViews>
  <sheetFormatPr defaultColWidth="9" defaultRowHeight="20.25" customHeight="1"/>
  <cols>
    <col min="1" max="1" width="32.625" style="117" customWidth="1"/>
    <col min="2" max="3" width="31.625" style="117" customWidth="1"/>
    <col min="4" max="256" width="9" style="117" customWidth="1"/>
    <col min="257" max="16384" width="9" style="117"/>
  </cols>
  <sheetData>
    <row r="1" s="117" customFormat="1" customHeight="1" spans="1:3">
      <c r="A1" s="120" t="s">
        <v>40</v>
      </c>
      <c r="B1" s="120"/>
      <c r="C1" s="120"/>
    </row>
    <row r="2" s="117" customFormat="1" ht="33.95" customHeight="1" spans="1:3">
      <c r="A2" s="120"/>
      <c r="B2" s="120"/>
      <c r="C2" s="120"/>
    </row>
    <row r="3" s="118" customFormat="1" ht="36" customHeight="1" spans="1:3">
      <c r="A3" s="121"/>
      <c r="B3" s="122"/>
      <c r="C3" s="122" t="s">
        <v>88</v>
      </c>
    </row>
    <row r="4" s="117" customFormat="1" ht="42" customHeight="1" spans="1:3">
      <c r="A4" s="123" t="s">
        <v>1553</v>
      </c>
      <c r="B4" s="124" t="s">
        <v>1554</v>
      </c>
      <c r="C4" s="124" t="s">
        <v>1555</v>
      </c>
    </row>
    <row r="5" s="117" customFormat="1" ht="42" customHeight="1" spans="1:3">
      <c r="A5" s="127" t="s">
        <v>1556</v>
      </c>
      <c r="B5" s="184">
        <v>129793</v>
      </c>
      <c r="C5" s="184">
        <v>114853</v>
      </c>
    </row>
    <row r="6" s="119" customFormat="1" ht="42" customHeight="1" spans="1:11">
      <c r="A6" s="123" t="s">
        <v>1549</v>
      </c>
      <c r="B6" s="184">
        <v>129793</v>
      </c>
      <c r="C6" s="184">
        <v>114853</v>
      </c>
      <c r="I6" s="187"/>
      <c r="J6" s="187"/>
      <c r="K6" s="117"/>
    </row>
    <row r="7" s="117" customFormat="1" ht="39" customHeight="1" spans="1:3">
      <c r="A7" s="125" t="s">
        <v>1557</v>
      </c>
      <c r="B7" s="126"/>
      <c r="C7" s="126"/>
    </row>
    <row r="9" s="117" customFormat="1" customHeight="1" spans="1:3">
      <c r="A9" s="185"/>
      <c r="B9" s="185"/>
      <c r="C9" s="185"/>
    </row>
    <row r="10" s="117" customFormat="1" customHeight="1" spans="1:3">
      <c r="A10" s="120" t="s">
        <v>1558</v>
      </c>
      <c r="B10" s="120"/>
      <c r="C10" s="120"/>
    </row>
    <row r="11" s="117" customFormat="1" ht="13.5" customHeight="1" spans="1:3">
      <c r="A11" s="120"/>
      <c r="B11" s="120"/>
      <c r="C11" s="120"/>
    </row>
    <row r="12" s="117" customFormat="1" customHeight="1" spans="1:3">
      <c r="A12" s="121"/>
      <c r="B12" s="122"/>
      <c r="C12" s="122" t="s">
        <v>88</v>
      </c>
    </row>
    <row r="13" s="117" customFormat="1" ht="39" customHeight="1" spans="1:3">
      <c r="A13" s="123" t="s">
        <v>1553</v>
      </c>
      <c r="B13" s="124" t="s">
        <v>1554</v>
      </c>
      <c r="C13" s="124" t="s">
        <v>1555</v>
      </c>
    </row>
    <row r="14" s="117" customFormat="1" ht="39" customHeight="1" spans="1:3">
      <c r="A14" s="127" t="s">
        <v>1556</v>
      </c>
      <c r="B14" s="186"/>
      <c r="C14" s="186"/>
    </row>
    <row r="15" s="117" customFormat="1" ht="39" customHeight="1" spans="1:3">
      <c r="A15" s="123" t="s">
        <v>1549</v>
      </c>
      <c r="B15" s="123"/>
      <c r="C15" s="123"/>
    </row>
    <row r="16" s="117" customFormat="1" ht="43" customHeight="1" spans="1:3">
      <c r="A16" s="126" t="s">
        <v>1559</v>
      </c>
      <c r="B16" s="128"/>
      <c r="C16" s="128"/>
    </row>
  </sheetData>
  <mergeCells count="5">
    <mergeCell ref="A7:C7"/>
    <mergeCell ref="A9:C9"/>
    <mergeCell ref="A16:C16"/>
    <mergeCell ref="A1:C2"/>
    <mergeCell ref="A10:C11"/>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C5" sqref="C5:C9"/>
    </sheetView>
  </sheetViews>
  <sheetFormatPr defaultColWidth="9" defaultRowHeight="13.5" outlineLevelCol="3"/>
  <cols>
    <col min="1" max="1" width="35.25" style="73" customWidth="1"/>
    <col min="2" max="2" width="33.25" style="73" customWidth="1"/>
    <col min="3" max="3" width="16.375" style="73" customWidth="1"/>
    <col min="4" max="16384" width="9" style="73"/>
  </cols>
  <sheetData>
    <row r="1" s="73" customFormat="1" ht="30" customHeight="1" spans="1:4">
      <c r="A1" s="98" t="s">
        <v>44</v>
      </c>
      <c r="B1" s="98"/>
      <c r="C1" s="98"/>
      <c r="D1" s="173"/>
    </row>
    <row r="2" s="73" customFormat="1" ht="32" customHeight="1" spans="1:4">
      <c r="A2" s="98"/>
      <c r="B2" s="98"/>
      <c r="C2" s="98"/>
      <c r="D2" s="173"/>
    </row>
    <row r="3" s="73" customFormat="1" ht="20" customHeight="1" spans="1:3">
      <c r="A3" s="139" t="s">
        <v>88</v>
      </c>
      <c r="B3" s="139"/>
      <c r="C3" s="139"/>
    </row>
    <row r="4" s="73" customFormat="1" ht="35" customHeight="1" spans="1:3">
      <c r="A4" s="141" t="s">
        <v>1560</v>
      </c>
      <c r="B4" s="141" t="s">
        <v>180</v>
      </c>
      <c r="C4" s="141" t="s">
        <v>269</v>
      </c>
    </row>
    <row r="5" s="73" customFormat="1" ht="28" customHeight="1" spans="1:3">
      <c r="A5" s="141" t="s">
        <v>1561</v>
      </c>
      <c r="B5" s="174" t="s">
        <v>1562</v>
      </c>
      <c r="C5" s="141">
        <v>26000</v>
      </c>
    </row>
    <row r="6" s="73" customFormat="1" ht="29" customHeight="1" spans="1:3">
      <c r="A6" s="141" t="s">
        <v>1563</v>
      </c>
      <c r="B6" s="22" t="s">
        <v>1564</v>
      </c>
      <c r="C6" s="183">
        <v>1500</v>
      </c>
    </row>
    <row r="7" s="73" customFormat="1" ht="31" customHeight="1" spans="1:3">
      <c r="A7" s="141"/>
      <c r="B7" s="28" t="s">
        <v>1565</v>
      </c>
      <c r="C7" s="177">
        <v>380</v>
      </c>
    </row>
    <row r="8" s="73" customFormat="1" ht="31" customHeight="1" spans="1:3">
      <c r="A8" s="176" t="s">
        <v>1566</v>
      </c>
      <c r="B8" s="28" t="s">
        <v>1565</v>
      </c>
      <c r="C8" s="177">
        <v>120</v>
      </c>
    </row>
    <row r="9" s="73" customFormat="1" ht="26" customHeight="1" spans="1:3">
      <c r="A9" s="178" t="s">
        <v>1567</v>
      </c>
      <c r="B9" s="178"/>
      <c r="C9" s="141">
        <f>SUM(C5:C8)</f>
        <v>28000</v>
      </c>
    </row>
    <row r="10" spans="3:3">
      <c r="C10" s="97"/>
    </row>
  </sheetData>
  <mergeCells count="4">
    <mergeCell ref="A3:C3"/>
    <mergeCell ref="A9:B9"/>
    <mergeCell ref="A6:A7"/>
    <mergeCell ref="A1:C2"/>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4"/>
  <sheetViews>
    <sheetView topLeftCell="A35" workbookViewId="0">
      <selection activeCell="H62" sqref="H62"/>
    </sheetView>
  </sheetViews>
  <sheetFormatPr defaultColWidth="9" defaultRowHeight="13.5"/>
  <cols>
    <col min="1" max="1" width="34.125" style="73" customWidth="1"/>
    <col min="2" max="2" width="25.375" style="130" customWidth="1"/>
    <col min="3" max="3" width="19.125" style="130" customWidth="1"/>
    <col min="4" max="6" width="9" style="73"/>
    <col min="7" max="7" width="8.375" style="73" customWidth="1"/>
    <col min="8" max="16384" width="9" style="73"/>
  </cols>
  <sheetData>
    <row r="1" s="73" customFormat="1" ht="20" customHeight="1" spans="1:3">
      <c r="A1" s="98" t="s">
        <v>46</v>
      </c>
      <c r="B1" s="98"/>
      <c r="C1" s="98"/>
    </row>
    <row r="2" s="73" customFormat="1" ht="39" customHeight="1" spans="1:7">
      <c r="A2" s="98"/>
      <c r="B2" s="98"/>
      <c r="C2" s="98"/>
      <c r="G2" s="138"/>
    </row>
    <row r="3" s="73" customFormat="1" ht="20" customHeight="1" spans="1:3">
      <c r="A3" s="139" t="s">
        <v>88</v>
      </c>
      <c r="B3" s="140"/>
      <c r="C3" s="140"/>
    </row>
    <row r="4" s="73" customFormat="1" ht="27" customHeight="1" spans="1:10">
      <c r="A4" s="141" t="s">
        <v>1568</v>
      </c>
      <c r="B4" s="141" t="s">
        <v>1540</v>
      </c>
      <c r="C4" s="142" t="s">
        <v>269</v>
      </c>
      <c r="J4" s="179"/>
    </row>
    <row r="5" s="73" customFormat="1" ht="27" customHeight="1" spans="1:10">
      <c r="A5" s="143" t="s">
        <v>1569</v>
      </c>
      <c r="B5" s="144" t="s">
        <v>1570</v>
      </c>
      <c r="C5" s="145">
        <v>1000</v>
      </c>
      <c r="J5" s="179"/>
    </row>
    <row r="6" s="73" customFormat="1" ht="27" customHeight="1" spans="1:10">
      <c r="A6" s="146" t="s">
        <v>1571</v>
      </c>
      <c r="B6" s="144" t="s">
        <v>1572</v>
      </c>
      <c r="C6" s="145">
        <v>8000</v>
      </c>
      <c r="J6" s="180"/>
    </row>
    <row r="7" s="73" customFormat="1" ht="27" customHeight="1" spans="1:10">
      <c r="A7" s="147"/>
      <c r="B7" s="144" t="s">
        <v>1570</v>
      </c>
      <c r="C7" s="145">
        <v>100</v>
      </c>
      <c r="J7" s="180"/>
    </row>
    <row r="8" s="73" customFormat="1" ht="27" customHeight="1" spans="1:10">
      <c r="A8" s="148" t="s">
        <v>1563</v>
      </c>
      <c r="B8" s="24" t="s">
        <v>1573</v>
      </c>
      <c r="C8" s="142">
        <v>1500</v>
      </c>
      <c r="J8" s="181"/>
    </row>
    <row r="9" s="73" customFormat="1" ht="27" customHeight="1" spans="1:10">
      <c r="A9" s="149"/>
      <c r="B9" s="150" t="s">
        <v>1574</v>
      </c>
      <c r="C9" s="151">
        <v>380</v>
      </c>
      <c r="J9" s="182"/>
    </row>
    <row r="10" s="73" customFormat="1" ht="27" customHeight="1" spans="1:10">
      <c r="A10" s="149" t="s">
        <v>1575</v>
      </c>
      <c r="B10" s="150" t="s">
        <v>1576</v>
      </c>
      <c r="C10" s="151">
        <v>1000</v>
      </c>
      <c r="J10" s="182"/>
    </row>
    <row r="11" s="73" customFormat="1" ht="27" customHeight="1" spans="1:10">
      <c r="A11" s="149" t="s">
        <v>1566</v>
      </c>
      <c r="B11" s="150" t="s">
        <v>1574</v>
      </c>
      <c r="C11" s="151">
        <v>120</v>
      </c>
      <c r="J11" s="182"/>
    </row>
    <row r="12" s="73" customFormat="1" ht="27" customHeight="1" spans="1:3">
      <c r="A12" s="146" t="s">
        <v>1577</v>
      </c>
      <c r="B12" s="144" t="s">
        <v>1578</v>
      </c>
      <c r="C12" s="151">
        <v>400</v>
      </c>
    </row>
    <row r="13" s="73" customFormat="1" ht="27" customHeight="1" spans="1:3">
      <c r="A13" s="152"/>
      <c r="B13" s="153" t="s">
        <v>1579</v>
      </c>
      <c r="C13" s="151">
        <v>900</v>
      </c>
    </row>
    <row r="14" s="73" customFormat="1" ht="27" customHeight="1" spans="1:3">
      <c r="A14" s="147"/>
      <c r="B14" s="153" t="s">
        <v>1286</v>
      </c>
      <c r="C14" s="151">
        <v>500</v>
      </c>
    </row>
    <row r="15" s="73" customFormat="1" ht="27" customHeight="1" spans="1:3">
      <c r="A15" s="149" t="s">
        <v>1580</v>
      </c>
      <c r="B15" s="154" t="s">
        <v>1581</v>
      </c>
      <c r="C15" s="151">
        <v>40</v>
      </c>
    </row>
    <row r="16" s="73" customFormat="1" ht="27" customHeight="1" spans="1:3">
      <c r="A16" s="155" t="s">
        <v>1582</v>
      </c>
      <c r="B16" s="150" t="s">
        <v>1583</v>
      </c>
      <c r="C16" s="151">
        <v>60</v>
      </c>
    </row>
    <row r="17" s="73" customFormat="1" ht="27" customHeight="1" spans="1:3">
      <c r="A17" s="155"/>
      <c r="B17" s="156" t="s">
        <v>1286</v>
      </c>
      <c r="C17" s="151">
        <v>50</v>
      </c>
    </row>
    <row r="18" s="73" customFormat="1" ht="27" customHeight="1" spans="1:3">
      <c r="A18" s="155"/>
      <c r="B18" s="156" t="s">
        <v>1584</v>
      </c>
      <c r="C18" s="151">
        <v>30</v>
      </c>
    </row>
    <row r="19" s="73" customFormat="1" ht="27" customHeight="1" spans="1:3">
      <c r="A19" s="149"/>
      <c r="B19" s="150" t="s">
        <v>1585</v>
      </c>
      <c r="C19" s="151">
        <v>60</v>
      </c>
    </row>
    <row r="20" s="73" customFormat="1" ht="27" customHeight="1" spans="1:3">
      <c r="A20" s="157" t="s">
        <v>1586</v>
      </c>
      <c r="B20" s="158" t="s">
        <v>1583</v>
      </c>
      <c r="C20" s="151">
        <v>40</v>
      </c>
    </row>
    <row r="21" s="73" customFormat="1" ht="27" customHeight="1" spans="1:3">
      <c r="A21" s="159"/>
      <c r="B21" s="144" t="s">
        <v>1286</v>
      </c>
      <c r="C21" s="145">
        <v>30</v>
      </c>
    </row>
    <row r="22" s="73" customFormat="1" ht="27" customHeight="1" spans="1:3">
      <c r="A22" s="159"/>
      <c r="B22" s="144" t="s">
        <v>1584</v>
      </c>
      <c r="C22" s="145">
        <v>20</v>
      </c>
    </row>
    <row r="23" s="73" customFormat="1" ht="27" customHeight="1" spans="1:3">
      <c r="A23" s="160"/>
      <c r="B23" s="144" t="s">
        <v>1585</v>
      </c>
      <c r="C23" s="145">
        <v>40</v>
      </c>
    </row>
    <row r="24" s="73" customFormat="1" ht="27" customHeight="1" spans="1:3">
      <c r="A24" s="157" t="s">
        <v>1587</v>
      </c>
      <c r="B24" s="144" t="s">
        <v>1583</v>
      </c>
      <c r="C24" s="145">
        <v>40</v>
      </c>
    </row>
    <row r="25" s="73" customFormat="1" ht="27" customHeight="1" spans="1:3">
      <c r="A25" s="159"/>
      <c r="B25" s="144" t="s">
        <v>1286</v>
      </c>
      <c r="C25" s="145">
        <v>30</v>
      </c>
    </row>
    <row r="26" s="73" customFormat="1" ht="27" customHeight="1" spans="1:3">
      <c r="A26" s="159"/>
      <c r="B26" s="144" t="s">
        <v>1584</v>
      </c>
      <c r="C26" s="145">
        <v>20</v>
      </c>
    </row>
    <row r="27" s="73" customFormat="1" ht="27" customHeight="1" spans="1:3">
      <c r="A27" s="160"/>
      <c r="B27" s="161" t="s">
        <v>1585</v>
      </c>
      <c r="C27" s="145">
        <v>40</v>
      </c>
    </row>
    <row r="28" s="73" customFormat="1" ht="27" customHeight="1" spans="1:3">
      <c r="A28" s="157" t="s">
        <v>1588</v>
      </c>
      <c r="B28" s="144" t="s">
        <v>1583</v>
      </c>
      <c r="C28" s="145">
        <v>40</v>
      </c>
    </row>
    <row r="29" s="73" customFormat="1" ht="27" customHeight="1" spans="1:3">
      <c r="A29" s="159"/>
      <c r="B29" s="144" t="s">
        <v>1286</v>
      </c>
      <c r="C29" s="145">
        <v>30</v>
      </c>
    </row>
    <row r="30" s="73" customFormat="1" ht="27" customHeight="1" spans="1:3">
      <c r="A30" s="159"/>
      <c r="B30" s="144" t="s">
        <v>1584</v>
      </c>
      <c r="C30" s="145">
        <v>20</v>
      </c>
    </row>
    <row r="31" s="73" customFormat="1" ht="27" customHeight="1" spans="1:3">
      <c r="A31" s="160"/>
      <c r="B31" s="161" t="s">
        <v>1585</v>
      </c>
      <c r="C31" s="145">
        <v>40</v>
      </c>
    </row>
    <row r="32" s="73" customFormat="1" ht="27" customHeight="1" spans="1:3">
      <c r="A32" s="157" t="s">
        <v>1589</v>
      </c>
      <c r="B32" s="161" t="s">
        <v>1583</v>
      </c>
      <c r="C32" s="145">
        <v>40</v>
      </c>
    </row>
    <row r="33" s="73" customFormat="1" ht="27" customHeight="1" spans="1:3">
      <c r="A33" s="159"/>
      <c r="B33" s="161" t="s">
        <v>1286</v>
      </c>
      <c r="C33" s="145">
        <v>30</v>
      </c>
    </row>
    <row r="34" s="137" customFormat="1" ht="27" customHeight="1" spans="1:3">
      <c r="A34" s="159"/>
      <c r="B34" s="161" t="s">
        <v>1584</v>
      </c>
      <c r="C34" s="145">
        <v>20</v>
      </c>
    </row>
    <row r="35" s="137" customFormat="1" ht="27" customHeight="1" spans="1:3">
      <c r="A35" s="160"/>
      <c r="B35" s="161" t="s">
        <v>1585</v>
      </c>
      <c r="C35" s="145">
        <v>40</v>
      </c>
    </row>
    <row r="36" s="137" customFormat="1" ht="27" customHeight="1" spans="1:3">
      <c r="A36" s="157" t="s">
        <v>1590</v>
      </c>
      <c r="B36" s="161" t="s">
        <v>1583</v>
      </c>
      <c r="C36" s="145">
        <v>40</v>
      </c>
    </row>
    <row r="37" s="137" customFormat="1" ht="27" customHeight="1" spans="1:3">
      <c r="A37" s="159"/>
      <c r="B37" s="161" t="s">
        <v>1286</v>
      </c>
      <c r="C37" s="145">
        <v>30</v>
      </c>
    </row>
    <row r="38" s="137" customFormat="1" ht="27" customHeight="1" spans="1:3">
      <c r="A38" s="159"/>
      <c r="B38" s="161" t="s">
        <v>1584</v>
      </c>
      <c r="C38" s="145">
        <v>20</v>
      </c>
    </row>
    <row r="39" s="137" customFormat="1" ht="27" customHeight="1" spans="1:3">
      <c r="A39" s="160"/>
      <c r="B39" s="161" t="s">
        <v>1585</v>
      </c>
      <c r="C39" s="145">
        <v>100</v>
      </c>
    </row>
    <row r="40" s="137" customFormat="1" ht="27" customHeight="1" spans="1:3">
      <c r="A40" s="157" t="s">
        <v>1591</v>
      </c>
      <c r="B40" s="144" t="s">
        <v>1583</v>
      </c>
      <c r="C40" s="145">
        <v>100</v>
      </c>
    </row>
    <row r="41" s="137" customFormat="1" ht="27" customHeight="1" spans="1:3">
      <c r="A41" s="159"/>
      <c r="B41" s="144" t="s">
        <v>1286</v>
      </c>
      <c r="C41" s="145">
        <v>80</v>
      </c>
    </row>
    <row r="42" s="137" customFormat="1" ht="27" customHeight="1" spans="1:3">
      <c r="A42" s="159"/>
      <c r="B42" s="144" t="s">
        <v>1584</v>
      </c>
      <c r="C42" s="145">
        <v>50</v>
      </c>
    </row>
    <row r="43" s="137" customFormat="1" ht="27" customHeight="1" spans="1:3">
      <c r="A43" s="160"/>
      <c r="B43" s="144" t="s">
        <v>1585</v>
      </c>
      <c r="C43" s="145">
        <v>100</v>
      </c>
    </row>
    <row r="44" s="137" customFormat="1" ht="27" customHeight="1" spans="1:3">
      <c r="A44" s="157" t="s">
        <v>1592</v>
      </c>
      <c r="B44" s="144" t="s">
        <v>1583</v>
      </c>
      <c r="C44" s="145">
        <v>40</v>
      </c>
    </row>
    <row r="45" s="137" customFormat="1" ht="27" customHeight="1" spans="1:3">
      <c r="A45" s="159"/>
      <c r="B45" s="144" t="s">
        <v>1286</v>
      </c>
      <c r="C45" s="145">
        <v>30</v>
      </c>
    </row>
    <row r="46" s="137" customFormat="1" ht="27" customHeight="1" spans="1:3">
      <c r="A46" s="159"/>
      <c r="B46" s="144" t="s">
        <v>1584</v>
      </c>
      <c r="C46" s="145">
        <v>20</v>
      </c>
    </row>
    <row r="47" s="137" customFormat="1" ht="27" customHeight="1" spans="1:3">
      <c r="A47" s="160"/>
      <c r="B47" s="144" t="s">
        <v>1585</v>
      </c>
      <c r="C47" s="145">
        <v>40</v>
      </c>
    </row>
    <row r="48" s="137" customFormat="1" ht="27" customHeight="1" spans="1:3">
      <c r="A48" s="157" t="s">
        <v>1593</v>
      </c>
      <c r="B48" s="144" t="s">
        <v>1583</v>
      </c>
      <c r="C48" s="145">
        <v>50</v>
      </c>
    </row>
    <row r="49" s="137" customFormat="1" ht="27" customHeight="1" spans="1:3">
      <c r="A49" s="159"/>
      <c r="B49" s="144" t="s">
        <v>1286</v>
      </c>
      <c r="C49" s="145">
        <v>40</v>
      </c>
    </row>
    <row r="50" s="137" customFormat="1" ht="27" customHeight="1" spans="1:3">
      <c r="A50" s="159"/>
      <c r="B50" s="144" t="s">
        <v>1584</v>
      </c>
      <c r="C50" s="145">
        <v>20</v>
      </c>
    </row>
    <row r="51" s="137" customFormat="1" ht="27" customHeight="1" spans="1:3">
      <c r="A51" s="160"/>
      <c r="B51" s="144" t="s">
        <v>1585</v>
      </c>
      <c r="C51" s="145">
        <v>50</v>
      </c>
    </row>
    <row r="52" s="137" customFormat="1" ht="27" customHeight="1" spans="1:3">
      <c r="A52" s="157" t="s">
        <v>1594</v>
      </c>
      <c r="B52" s="144" t="s">
        <v>1583</v>
      </c>
      <c r="C52" s="145">
        <v>40</v>
      </c>
    </row>
    <row r="53" s="137" customFormat="1" ht="27" customHeight="1" spans="1:3">
      <c r="A53" s="159"/>
      <c r="B53" s="144" t="s">
        <v>1286</v>
      </c>
      <c r="C53" s="145">
        <v>30</v>
      </c>
    </row>
    <row r="54" s="137" customFormat="1" ht="27" customHeight="1" spans="1:3">
      <c r="A54" s="159"/>
      <c r="B54" s="144" t="s">
        <v>1584</v>
      </c>
      <c r="C54" s="145">
        <v>20</v>
      </c>
    </row>
    <row r="55" s="137" customFormat="1" ht="27" customHeight="1" spans="1:3">
      <c r="A55" s="160"/>
      <c r="B55" s="144" t="s">
        <v>1585</v>
      </c>
      <c r="C55" s="145">
        <v>40</v>
      </c>
    </row>
    <row r="56" s="137" customFormat="1" ht="27" customHeight="1" spans="1:3">
      <c r="A56" s="157" t="s">
        <v>1595</v>
      </c>
      <c r="B56" s="144" t="s">
        <v>1583</v>
      </c>
      <c r="C56" s="145">
        <v>40</v>
      </c>
    </row>
    <row r="57" s="137" customFormat="1" ht="27" customHeight="1" spans="1:3">
      <c r="A57" s="159"/>
      <c r="B57" s="144" t="s">
        <v>1286</v>
      </c>
      <c r="C57" s="145">
        <v>30</v>
      </c>
    </row>
    <row r="58" s="137" customFormat="1" ht="27" customHeight="1" spans="1:3">
      <c r="A58" s="159"/>
      <c r="B58" s="144" t="s">
        <v>1584</v>
      </c>
      <c r="C58" s="145">
        <v>20</v>
      </c>
    </row>
    <row r="59" s="137" customFormat="1" ht="27" customHeight="1" spans="1:3">
      <c r="A59" s="160"/>
      <c r="B59" s="144" t="s">
        <v>1585</v>
      </c>
      <c r="C59" s="145">
        <v>40</v>
      </c>
    </row>
    <row r="60" s="137" customFormat="1" ht="27" customHeight="1" spans="1:3">
      <c r="A60" s="157" t="s">
        <v>1596</v>
      </c>
      <c r="B60" s="144" t="s">
        <v>1583</v>
      </c>
      <c r="C60" s="145">
        <v>40</v>
      </c>
    </row>
    <row r="61" s="137" customFormat="1" ht="27" customHeight="1" spans="1:3">
      <c r="A61" s="159"/>
      <c r="B61" s="144" t="s">
        <v>1286</v>
      </c>
      <c r="C61" s="145">
        <v>30</v>
      </c>
    </row>
    <row r="62" s="137" customFormat="1" ht="27" customHeight="1" spans="1:3">
      <c r="A62" s="159"/>
      <c r="B62" s="144" t="s">
        <v>1584</v>
      </c>
      <c r="C62" s="145">
        <v>20</v>
      </c>
    </row>
    <row r="63" s="137" customFormat="1" ht="27" customHeight="1" spans="1:3">
      <c r="A63" s="160"/>
      <c r="B63" s="144" t="s">
        <v>1585</v>
      </c>
      <c r="C63" s="145">
        <v>40</v>
      </c>
    </row>
    <row r="64" s="137" customFormat="1" ht="37" customHeight="1" spans="1:3">
      <c r="A64" s="133" t="s">
        <v>1597</v>
      </c>
      <c r="B64" s="162">
        <v>15860</v>
      </c>
      <c r="C64" s="163"/>
    </row>
  </sheetData>
  <mergeCells count="18">
    <mergeCell ref="A3:C3"/>
    <mergeCell ref="B64:C64"/>
    <mergeCell ref="A6:A7"/>
    <mergeCell ref="A8:A9"/>
    <mergeCell ref="A12:A14"/>
    <mergeCell ref="A16:A19"/>
    <mergeCell ref="A20:A23"/>
    <mergeCell ref="A24:A27"/>
    <mergeCell ref="A28:A31"/>
    <mergeCell ref="A32:A35"/>
    <mergeCell ref="A36:A39"/>
    <mergeCell ref="A40:A43"/>
    <mergeCell ref="A44:A47"/>
    <mergeCell ref="A48:A51"/>
    <mergeCell ref="A52:A55"/>
    <mergeCell ref="A56:A59"/>
    <mergeCell ref="A60:A63"/>
    <mergeCell ref="A1:C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pane xSplit="4" ySplit="2" topLeftCell="E30" activePane="bottomRight" state="frozen"/>
      <selection/>
      <selection pane="topRight"/>
      <selection pane="bottomLeft"/>
      <selection pane="bottomRight" activeCell="D26" sqref="D26"/>
    </sheetView>
  </sheetViews>
  <sheetFormatPr defaultColWidth="9" defaultRowHeight="13.5" outlineLevelCol="3"/>
  <cols>
    <col min="1" max="1" width="15.625" style="189" customWidth="1"/>
    <col min="2" max="2" width="70.125" style="190" customWidth="1"/>
    <col min="3" max="3" width="20.375" style="189" customWidth="1"/>
    <col min="4" max="4" width="35.125" style="468" customWidth="1"/>
    <col min="5" max="16384" width="9" style="190"/>
  </cols>
  <sheetData>
    <row r="1" s="190" customFormat="1" ht="33" customHeight="1" spans="1:4">
      <c r="A1" s="469" t="s">
        <v>4</v>
      </c>
      <c r="B1" s="469"/>
      <c r="C1" s="469"/>
      <c r="D1" s="469"/>
    </row>
    <row r="2" s="190" customFormat="1" ht="24.95" customHeight="1" spans="1:4">
      <c r="A2" s="470" t="s">
        <v>5</v>
      </c>
      <c r="B2" s="470" t="s">
        <v>6</v>
      </c>
      <c r="C2" s="470" t="s">
        <v>7</v>
      </c>
      <c r="D2" s="470" t="s">
        <v>8</v>
      </c>
    </row>
    <row r="3" s="190" customFormat="1" ht="24.95" customHeight="1" spans="1:4">
      <c r="A3" s="471" t="s">
        <v>9</v>
      </c>
      <c r="B3" s="472"/>
      <c r="C3" s="472"/>
      <c r="D3" s="473"/>
    </row>
    <row r="4" s="190" customFormat="1" ht="24.95" customHeight="1" spans="1:4">
      <c r="A4" s="470" t="s">
        <v>10</v>
      </c>
      <c r="B4" s="474" t="s">
        <v>11</v>
      </c>
      <c r="C4" s="470" t="s">
        <v>12</v>
      </c>
      <c r="D4" s="475"/>
    </row>
    <row r="5" s="190" customFormat="1" ht="24.95" customHeight="1" spans="1:4">
      <c r="A5" s="470" t="s">
        <v>13</v>
      </c>
      <c r="B5" s="474" t="s">
        <v>14</v>
      </c>
      <c r="C5" s="470" t="s">
        <v>12</v>
      </c>
      <c r="D5" s="475"/>
    </row>
    <row r="6" s="190" customFormat="1" ht="24.95" customHeight="1" spans="1:4">
      <c r="A6" s="470" t="s">
        <v>15</v>
      </c>
      <c r="B6" s="474" t="s">
        <v>16</v>
      </c>
      <c r="C6" s="470" t="s">
        <v>12</v>
      </c>
      <c r="D6" s="475"/>
    </row>
    <row r="7" s="190" customFormat="1" ht="24.95" customHeight="1" spans="1:4">
      <c r="A7" s="470" t="s">
        <v>17</v>
      </c>
      <c r="B7" s="474" t="s">
        <v>18</v>
      </c>
      <c r="C7" s="470" t="s">
        <v>12</v>
      </c>
      <c r="D7" s="475"/>
    </row>
    <row r="8" s="190" customFormat="1" ht="24.95" customHeight="1" spans="1:4">
      <c r="A8" s="470" t="s">
        <v>19</v>
      </c>
      <c r="B8" s="474" t="s">
        <v>20</v>
      </c>
      <c r="C8" s="470" t="s">
        <v>12</v>
      </c>
      <c r="D8" s="475"/>
    </row>
    <row r="9" s="190" customFormat="1" ht="24.95" customHeight="1" spans="1:4">
      <c r="A9" s="470" t="s">
        <v>21</v>
      </c>
      <c r="B9" s="474" t="s">
        <v>22</v>
      </c>
      <c r="C9" s="470" t="s">
        <v>12</v>
      </c>
      <c r="D9" s="475"/>
    </row>
    <row r="10" s="190" customFormat="1" ht="24.95" customHeight="1" spans="1:4">
      <c r="A10" s="470" t="s">
        <v>23</v>
      </c>
      <c r="B10" s="474" t="s">
        <v>24</v>
      </c>
      <c r="C10" s="470" t="s">
        <v>12</v>
      </c>
      <c r="D10" s="475"/>
    </row>
    <row r="11" s="190" customFormat="1" ht="24.95" customHeight="1" spans="1:4">
      <c r="A11" s="470" t="s">
        <v>25</v>
      </c>
      <c r="B11" s="474" t="s">
        <v>26</v>
      </c>
      <c r="C11" s="470" t="s">
        <v>12</v>
      </c>
      <c r="D11" s="475"/>
    </row>
    <row r="12" s="190" customFormat="1" ht="24.95" customHeight="1" spans="1:4">
      <c r="A12" s="470" t="s">
        <v>27</v>
      </c>
      <c r="B12" s="474" t="s">
        <v>28</v>
      </c>
      <c r="C12" s="470" t="s">
        <v>12</v>
      </c>
      <c r="D12" s="475"/>
    </row>
    <row r="13" s="190" customFormat="1" ht="24.95" customHeight="1" spans="1:4">
      <c r="A13" s="470" t="s">
        <v>29</v>
      </c>
      <c r="B13" s="474" t="s">
        <v>30</v>
      </c>
      <c r="C13" s="470" t="s">
        <v>12</v>
      </c>
      <c r="D13" s="475"/>
    </row>
    <row r="14" s="190" customFormat="1" ht="24.95" customHeight="1" spans="1:4">
      <c r="A14" s="470" t="s">
        <v>31</v>
      </c>
      <c r="B14" s="474" t="s">
        <v>32</v>
      </c>
      <c r="C14" s="470" t="s">
        <v>12</v>
      </c>
      <c r="D14" s="475"/>
    </row>
    <row r="15" s="190" customFormat="1" ht="24.95" customHeight="1" spans="1:4">
      <c r="A15" s="470" t="s">
        <v>33</v>
      </c>
      <c r="B15" s="474" t="s">
        <v>34</v>
      </c>
      <c r="C15" s="470" t="s">
        <v>12</v>
      </c>
      <c r="D15" s="475"/>
    </row>
    <row r="16" s="190" customFormat="1" ht="24.95" customHeight="1" spans="1:4">
      <c r="A16" s="470" t="s">
        <v>35</v>
      </c>
      <c r="B16" s="474" t="s">
        <v>36</v>
      </c>
      <c r="C16" s="470" t="s">
        <v>12</v>
      </c>
      <c r="D16" s="475"/>
    </row>
    <row r="17" s="190" customFormat="1" ht="24.95" customHeight="1" spans="1:4">
      <c r="A17" s="470" t="s">
        <v>37</v>
      </c>
      <c r="B17" s="474" t="s">
        <v>38</v>
      </c>
      <c r="C17" s="470" t="s">
        <v>12</v>
      </c>
      <c r="D17" s="475"/>
    </row>
    <row r="18" s="190" customFormat="1" ht="38" customHeight="1" spans="1:4">
      <c r="A18" s="470" t="s">
        <v>39</v>
      </c>
      <c r="B18" s="474" t="s">
        <v>40</v>
      </c>
      <c r="C18" s="470" t="s">
        <v>12</v>
      </c>
      <c r="D18" s="476" t="s">
        <v>41</v>
      </c>
    </row>
    <row r="19" s="190" customFormat="1" ht="24.95" customHeight="1" spans="1:4">
      <c r="A19" s="477" t="s">
        <v>42</v>
      </c>
      <c r="B19" s="478"/>
      <c r="C19" s="478"/>
      <c r="D19" s="479"/>
    </row>
    <row r="20" s="190" customFormat="1" ht="24.95" customHeight="1" spans="1:4">
      <c r="A20" s="470" t="s">
        <v>43</v>
      </c>
      <c r="B20" s="474" t="s">
        <v>44</v>
      </c>
      <c r="C20" s="470" t="s">
        <v>12</v>
      </c>
      <c r="D20" s="475"/>
    </row>
    <row r="21" s="190" customFormat="1" ht="24.95" customHeight="1" spans="1:4">
      <c r="A21" s="470" t="s">
        <v>45</v>
      </c>
      <c r="B21" s="474" t="s">
        <v>46</v>
      </c>
      <c r="C21" s="470" t="s">
        <v>12</v>
      </c>
      <c r="D21" s="475"/>
    </row>
    <row r="22" s="190" customFormat="1" ht="24.95" customHeight="1" spans="1:4">
      <c r="A22" s="470" t="s">
        <v>47</v>
      </c>
      <c r="B22" s="474" t="s">
        <v>48</v>
      </c>
      <c r="C22" s="470" t="s">
        <v>12</v>
      </c>
      <c r="D22" s="480"/>
    </row>
    <row r="23" s="190" customFormat="1" ht="24.95" customHeight="1" spans="1:4">
      <c r="A23" s="470" t="s">
        <v>49</v>
      </c>
      <c r="B23" s="474" t="s">
        <v>50</v>
      </c>
      <c r="C23" s="470" t="s">
        <v>12</v>
      </c>
      <c r="D23" s="480"/>
    </row>
    <row r="24" s="190" customFormat="1" ht="24.95" customHeight="1" spans="1:4">
      <c r="A24" s="470" t="s">
        <v>51</v>
      </c>
      <c r="B24" s="474" t="s">
        <v>52</v>
      </c>
      <c r="C24" s="470" t="s">
        <v>12</v>
      </c>
      <c r="D24" s="480"/>
    </row>
    <row r="25" s="190" customFormat="1" ht="24.95" customHeight="1" spans="1:4">
      <c r="A25" s="470" t="s">
        <v>53</v>
      </c>
      <c r="B25" s="474" t="s">
        <v>54</v>
      </c>
      <c r="C25" s="470" t="s">
        <v>12</v>
      </c>
      <c r="D25" s="481"/>
    </row>
    <row r="26" s="190" customFormat="1" ht="36" customHeight="1" spans="1:4">
      <c r="A26" s="470" t="s">
        <v>55</v>
      </c>
      <c r="B26" s="482" t="s">
        <v>56</v>
      </c>
      <c r="C26" s="470" t="s">
        <v>12</v>
      </c>
      <c r="D26" s="483" t="s">
        <v>41</v>
      </c>
    </row>
    <row r="27" s="190" customFormat="1" ht="29.1" customHeight="1" spans="1:4">
      <c r="A27" s="477" t="s">
        <v>57</v>
      </c>
      <c r="B27" s="478"/>
      <c r="C27" s="478"/>
      <c r="D27" s="479"/>
    </row>
    <row r="28" s="190" customFormat="1" ht="29.1" customHeight="1" spans="1:4">
      <c r="A28" s="470" t="s">
        <v>58</v>
      </c>
      <c r="B28" s="474" t="s">
        <v>59</v>
      </c>
      <c r="C28" s="470" t="s">
        <v>60</v>
      </c>
      <c r="D28" s="483" t="s">
        <v>61</v>
      </c>
    </row>
    <row r="29" s="190" customFormat="1" ht="29.1" customHeight="1" spans="1:4">
      <c r="A29" s="470" t="s">
        <v>62</v>
      </c>
      <c r="B29" s="474" t="s">
        <v>63</v>
      </c>
      <c r="C29" s="470" t="s">
        <v>60</v>
      </c>
      <c r="D29" s="483" t="s">
        <v>64</v>
      </c>
    </row>
    <row r="30" s="190" customFormat="1" ht="29.1" customHeight="1" spans="1:4">
      <c r="A30" s="470" t="s">
        <v>65</v>
      </c>
      <c r="B30" s="474" t="s">
        <v>66</v>
      </c>
      <c r="C30" s="470" t="s">
        <v>60</v>
      </c>
      <c r="D30" s="483" t="s">
        <v>61</v>
      </c>
    </row>
    <row r="31" s="190" customFormat="1" ht="29.1" customHeight="1" spans="1:4">
      <c r="A31" s="470" t="s">
        <v>67</v>
      </c>
      <c r="B31" s="474" t="s">
        <v>68</v>
      </c>
      <c r="C31" s="470" t="s">
        <v>60</v>
      </c>
      <c r="D31" s="483" t="s">
        <v>64</v>
      </c>
    </row>
    <row r="32" s="190" customFormat="1" ht="29.1" customHeight="1" spans="1:4">
      <c r="A32" s="470" t="s">
        <v>69</v>
      </c>
      <c r="B32" s="474" t="s">
        <v>70</v>
      </c>
      <c r="C32" s="470" t="s">
        <v>60</v>
      </c>
      <c r="D32" s="483" t="s">
        <v>71</v>
      </c>
    </row>
    <row r="33" s="190" customFormat="1" ht="29.1" customHeight="1" spans="1:4">
      <c r="A33" s="477" t="s">
        <v>72</v>
      </c>
      <c r="B33" s="478"/>
      <c r="C33" s="478"/>
      <c r="D33" s="479"/>
    </row>
    <row r="34" s="190" customFormat="1" ht="24.95" customHeight="1" spans="1:4">
      <c r="A34" s="470" t="s">
        <v>73</v>
      </c>
      <c r="B34" s="484" t="s">
        <v>74</v>
      </c>
      <c r="C34" s="485" t="s">
        <v>12</v>
      </c>
      <c r="D34" s="486"/>
    </row>
    <row r="35" s="190" customFormat="1" ht="24.95" customHeight="1" spans="1:4">
      <c r="A35" s="470" t="s">
        <v>75</v>
      </c>
      <c r="B35" s="474" t="s">
        <v>76</v>
      </c>
      <c r="C35" s="470" t="s">
        <v>12</v>
      </c>
      <c r="D35" s="475"/>
    </row>
    <row r="36" s="190" customFormat="1" ht="24.95" customHeight="1" spans="1:4">
      <c r="A36" s="477" t="s">
        <v>77</v>
      </c>
      <c r="B36" s="478"/>
      <c r="C36" s="478"/>
      <c r="D36" s="479"/>
    </row>
    <row r="37" s="190" customFormat="1" ht="24.95" customHeight="1" spans="1:4">
      <c r="A37" s="470" t="s">
        <v>78</v>
      </c>
      <c r="B37" s="474" t="s">
        <v>79</v>
      </c>
      <c r="C37" s="470" t="s">
        <v>12</v>
      </c>
      <c r="D37" s="487"/>
    </row>
    <row r="38" s="190" customFormat="1" ht="24.95" customHeight="1" spans="1:4">
      <c r="A38" s="470" t="s">
        <v>80</v>
      </c>
      <c r="B38" s="474" t="s">
        <v>81</v>
      </c>
      <c r="C38" s="470"/>
      <c r="D38" s="475"/>
    </row>
    <row r="39" s="190" customFormat="1" ht="24.95" customHeight="1" spans="1:4">
      <c r="A39" s="470" t="s">
        <v>82</v>
      </c>
      <c r="B39" s="474" t="s">
        <v>83</v>
      </c>
      <c r="C39" s="470"/>
      <c r="D39" s="475"/>
    </row>
    <row r="40" s="190" customFormat="1" ht="24.95" customHeight="1" spans="1:4">
      <c r="A40" s="470" t="s">
        <v>84</v>
      </c>
      <c r="B40" s="474" t="s">
        <v>85</v>
      </c>
      <c r="C40" s="470"/>
      <c r="D40" s="475"/>
    </row>
    <row r="41" s="190" customFormat="1" ht="27" customHeight="1" spans="1:4">
      <c r="A41" s="474" t="s">
        <v>86</v>
      </c>
      <c r="B41" s="474" t="s">
        <v>87</v>
      </c>
      <c r="C41" s="488"/>
      <c r="D41" s="487"/>
    </row>
  </sheetData>
  <mergeCells count="6">
    <mergeCell ref="A1:D1"/>
    <mergeCell ref="A3:D3"/>
    <mergeCell ref="A19:D19"/>
    <mergeCell ref="A27:D27"/>
    <mergeCell ref="A33:D33"/>
    <mergeCell ref="A36:D36"/>
  </mergeCells>
  <pageMargins left="0.75" right="0.75" top="1" bottom="1" header="0.5" footer="0.5"/>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C9" sqref="C9"/>
    </sheetView>
  </sheetViews>
  <sheetFormatPr defaultColWidth="9" defaultRowHeight="13.5" outlineLevelCol="3"/>
  <cols>
    <col min="1" max="1" width="35.25" style="73" customWidth="1"/>
    <col min="2" max="2" width="33.25" style="73" customWidth="1"/>
    <col min="3" max="3" width="16.375" style="73" customWidth="1"/>
    <col min="4" max="16384" width="9" style="73"/>
  </cols>
  <sheetData>
    <row r="1" s="73" customFormat="1" ht="30" customHeight="1" spans="1:4">
      <c r="A1" s="98" t="s">
        <v>48</v>
      </c>
      <c r="B1" s="98"/>
      <c r="C1" s="98"/>
      <c r="D1" s="173"/>
    </row>
    <row r="2" s="73" customFormat="1" ht="32" customHeight="1" spans="1:4">
      <c r="A2" s="98"/>
      <c r="B2" s="98"/>
      <c r="C2" s="98"/>
      <c r="D2" s="173"/>
    </row>
    <row r="3" s="73" customFormat="1" ht="20" customHeight="1" spans="1:3">
      <c r="A3" s="139" t="s">
        <v>88</v>
      </c>
      <c r="B3" s="139"/>
      <c r="C3" s="139"/>
    </row>
    <row r="4" s="73" customFormat="1" ht="35" customHeight="1" spans="1:3">
      <c r="A4" s="141" t="s">
        <v>1560</v>
      </c>
      <c r="B4" s="141" t="s">
        <v>180</v>
      </c>
      <c r="C4" s="141" t="s">
        <v>269</v>
      </c>
    </row>
    <row r="5" s="73" customFormat="1" ht="28" customHeight="1" spans="1:3">
      <c r="A5" s="141" t="s">
        <v>1561</v>
      </c>
      <c r="B5" s="174" t="s">
        <v>1562</v>
      </c>
      <c r="C5" s="141">
        <v>26000</v>
      </c>
    </row>
    <row r="6" s="73" customFormat="1" ht="29" customHeight="1" spans="1:3">
      <c r="A6" s="141" t="s">
        <v>1563</v>
      </c>
      <c r="B6" s="22" t="s">
        <v>1564</v>
      </c>
      <c r="C6" s="175">
        <v>1500</v>
      </c>
    </row>
    <row r="7" s="73" customFormat="1" ht="31" customHeight="1" spans="1:3">
      <c r="A7" s="141"/>
      <c r="B7" s="28" t="s">
        <v>1565</v>
      </c>
      <c r="C7" s="151">
        <v>380</v>
      </c>
    </row>
    <row r="8" s="73" customFormat="1" ht="31" customHeight="1" spans="1:3">
      <c r="A8" s="176" t="s">
        <v>1566</v>
      </c>
      <c r="B8" s="28" t="s">
        <v>1565</v>
      </c>
      <c r="C8" s="177">
        <v>120</v>
      </c>
    </row>
    <row r="9" s="73" customFormat="1" ht="26" customHeight="1" spans="1:3">
      <c r="A9" s="178" t="s">
        <v>1567</v>
      </c>
      <c r="B9" s="178"/>
      <c r="C9" s="141">
        <v>28000</v>
      </c>
    </row>
  </sheetData>
  <mergeCells count="4">
    <mergeCell ref="A3:C3"/>
    <mergeCell ref="A9:B9"/>
    <mergeCell ref="A6:A7"/>
    <mergeCell ref="A1:C2"/>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9"/>
  <sheetViews>
    <sheetView topLeftCell="A59" workbookViewId="0">
      <selection activeCell="H74" sqref="H74"/>
    </sheetView>
  </sheetViews>
  <sheetFormatPr defaultColWidth="9" defaultRowHeight="13.5" outlineLevelCol="6"/>
  <cols>
    <col min="1" max="1" width="34.125" style="73" customWidth="1"/>
    <col min="2" max="2" width="25.375" style="130" customWidth="1"/>
    <col min="3" max="3" width="19.125" style="130" customWidth="1"/>
    <col min="4" max="6" width="9" style="73"/>
    <col min="7" max="7" width="8.375" style="73" customWidth="1"/>
    <col min="8" max="16384" width="9" style="73"/>
  </cols>
  <sheetData>
    <row r="1" s="73" customFormat="1" ht="20" customHeight="1" spans="1:3">
      <c r="A1" s="98" t="s">
        <v>50</v>
      </c>
      <c r="B1" s="98"/>
      <c r="C1" s="98"/>
    </row>
    <row r="2" s="73" customFormat="1" ht="39" customHeight="1" spans="1:7">
      <c r="A2" s="98"/>
      <c r="B2" s="98"/>
      <c r="C2" s="98"/>
      <c r="G2" s="138"/>
    </row>
    <row r="3" s="73" customFormat="1" ht="20" customHeight="1" spans="1:3">
      <c r="A3" s="139" t="s">
        <v>88</v>
      </c>
      <c r="B3" s="140"/>
      <c r="C3" s="140"/>
    </row>
    <row r="4" s="73" customFormat="1" ht="27" customHeight="1" spans="1:3">
      <c r="A4" s="141" t="s">
        <v>1568</v>
      </c>
      <c r="B4" s="141" t="s">
        <v>1540</v>
      </c>
      <c r="C4" s="142" t="s">
        <v>269</v>
      </c>
    </row>
    <row r="5" s="73" customFormat="1" ht="27" customHeight="1" spans="1:3">
      <c r="A5" s="143" t="s">
        <v>1569</v>
      </c>
      <c r="B5" s="144" t="s">
        <v>1570</v>
      </c>
      <c r="C5" s="164">
        <v>1000</v>
      </c>
    </row>
    <row r="6" s="73" customFormat="1" ht="27" customHeight="1" spans="1:3">
      <c r="A6" s="143" t="s">
        <v>1571</v>
      </c>
      <c r="B6" s="144" t="s">
        <v>1572</v>
      </c>
      <c r="C6" s="164">
        <v>8000</v>
      </c>
    </row>
    <row r="7" s="73" customFormat="1" ht="27" customHeight="1" spans="1:3">
      <c r="A7" s="143"/>
      <c r="B7" s="144" t="s">
        <v>1570</v>
      </c>
      <c r="C7" s="164">
        <v>100</v>
      </c>
    </row>
    <row r="8" s="73" customFormat="1" ht="27" customHeight="1" spans="1:3">
      <c r="A8" s="151" t="s">
        <v>1598</v>
      </c>
      <c r="B8" s="151"/>
      <c r="C8" s="145">
        <f>SUM(C5:C7)</f>
        <v>9100</v>
      </c>
    </row>
    <row r="9" s="73" customFormat="1" ht="27" customHeight="1" spans="1:3">
      <c r="A9" s="165" t="s">
        <v>1563</v>
      </c>
      <c r="B9" s="24" t="s">
        <v>1573</v>
      </c>
      <c r="C9" s="166">
        <v>1500</v>
      </c>
    </row>
    <row r="10" s="73" customFormat="1" ht="27" customHeight="1" spans="1:3">
      <c r="A10" s="165"/>
      <c r="B10" s="150" t="s">
        <v>1574</v>
      </c>
      <c r="C10" s="150">
        <v>380</v>
      </c>
    </row>
    <row r="11" s="73" customFormat="1" ht="27" customHeight="1" spans="1:3">
      <c r="A11" s="167" t="s">
        <v>1598</v>
      </c>
      <c r="B11" s="168"/>
      <c r="C11" s="151">
        <f>SUM(C9:C10)</f>
        <v>1880</v>
      </c>
    </row>
    <row r="12" s="73" customFormat="1" ht="27" customHeight="1" spans="1:3">
      <c r="A12" s="165" t="s">
        <v>1575</v>
      </c>
      <c r="B12" s="150" t="s">
        <v>1576</v>
      </c>
      <c r="C12" s="151">
        <v>1000</v>
      </c>
    </row>
    <row r="13" s="73" customFormat="1" ht="27" customHeight="1" spans="1:3">
      <c r="A13" s="165" t="s">
        <v>1566</v>
      </c>
      <c r="B13" s="150" t="s">
        <v>1574</v>
      </c>
      <c r="C13" s="151">
        <v>120</v>
      </c>
    </row>
    <row r="14" s="73" customFormat="1" ht="27" customHeight="1" spans="1:3">
      <c r="A14" s="143" t="s">
        <v>1577</v>
      </c>
      <c r="B14" s="144" t="s">
        <v>1578</v>
      </c>
      <c r="C14" s="150">
        <v>400</v>
      </c>
    </row>
    <row r="15" s="73" customFormat="1" ht="27" customHeight="1" spans="1:3">
      <c r="A15" s="143"/>
      <c r="B15" s="153" t="s">
        <v>1579</v>
      </c>
      <c r="C15" s="150">
        <v>900</v>
      </c>
    </row>
    <row r="16" s="73" customFormat="1" ht="27" customHeight="1" spans="1:3">
      <c r="A16" s="143"/>
      <c r="B16" s="153" t="s">
        <v>1286</v>
      </c>
      <c r="C16" s="150">
        <v>500</v>
      </c>
    </row>
    <row r="17" s="73" customFormat="1" ht="27" customHeight="1" spans="1:3">
      <c r="A17" s="167" t="s">
        <v>1598</v>
      </c>
      <c r="B17" s="168"/>
      <c r="C17" s="151">
        <f>SUM(C14:C16)</f>
        <v>1800</v>
      </c>
    </row>
    <row r="18" s="137" customFormat="1" ht="27" customHeight="1" spans="1:3">
      <c r="A18" s="165" t="s">
        <v>1580</v>
      </c>
      <c r="B18" s="154" t="s">
        <v>1581</v>
      </c>
      <c r="C18" s="151">
        <v>40</v>
      </c>
    </row>
    <row r="19" s="137" customFormat="1" ht="27" customHeight="1" spans="1:3">
      <c r="A19" s="165" t="s">
        <v>1582</v>
      </c>
      <c r="B19" s="150" t="s">
        <v>1583</v>
      </c>
      <c r="C19" s="150">
        <v>60</v>
      </c>
    </row>
    <row r="20" s="137" customFormat="1" ht="27" customHeight="1" spans="1:3">
      <c r="A20" s="165"/>
      <c r="B20" s="156" t="s">
        <v>1286</v>
      </c>
      <c r="C20" s="150">
        <v>50</v>
      </c>
    </row>
    <row r="21" s="137" customFormat="1" ht="27" customHeight="1" spans="1:3">
      <c r="A21" s="165"/>
      <c r="B21" s="156" t="s">
        <v>1584</v>
      </c>
      <c r="C21" s="150">
        <v>30</v>
      </c>
    </row>
    <row r="22" s="137" customFormat="1" ht="27" customHeight="1" spans="1:3">
      <c r="A22" s="165"/>
      <c r="B22" s="150" t="s">
        <v>1585</v>
      </c>
      <c r="C22" s="150">
        <v>60</v>
      </c>
    </row>
    <row r="23" s="137" customFormat="1" ht="27" customHeight="1" spans="1:3">
      <c r="A23" s="167" t="s">
        <v>1598</v>
      </c>
      <c r="B23" s="168"/>
      <c r="C23" s="151">
        <f>SUM(C19:C22)</f>
        <v>200</v>
      </c>
    </row>
    <row r="24" s="137" customFormat="1" ht="27" customHeight="1" spans="1:3">
      <c r="A24" s="100" t="s">
        <v>1586</v>
      </c>
      <c r="B24" s="158" t="s">
        <v>1583</v>
      </c>
      <c r="C24" s="150">
        <v>40</v>
      </c>
    </row>
    <row r="25" s="137" customFormat="1" ht="27" customHeight="1" spans="1:3">
      <c r="A25" s="100"/>
      <c r="B25" s="144" t="s">
        <v>1286</v>
      </c>
      <c r="C25" s="164">
        <v>30</v>
      </c>
    </row>
    <row r="26" s="137" customFormat="1" ht="27" customHeight="1" spans="1:3">
      <c r="A26" s="100"/>
      <c r="B26" s="144" t="s">
        <v>1584</v>
      </c>
      <c r="C26" s="164">
        <v>20</v>
      </c>
    </row>
    <row r="27" s="137" customFormat="1" ht="27" customHeight="1" spans="1:3">
      <c r="A27" s="100"/>
      <c r="B27" s="144" t="s">
        <v>1585</v>
      </c>
      <c r="C27" s="164">
        <v>40</v>
      </c>
    </row>
    <row r="28" s="137" customFormat="1" ht="27" customHeight="1" spans="1:3">
      <c r="A28" s="167" t="s">
        <v>1598</v>
      </c>
      <c r="B28" s="168"/>
      <c r="C28" s="145">
        <f>SUM(C24:C27)</f>
        <v>130</v>
      </c>
    </row>
    <row r="29" s="137" customFormat="1" ht="27" customHeight="1" spans="1:3">
      <c r="A29" s="100" t="s">
        <v>1587</v>
      </c>
      <c r="B29" s="144" t="s">
        <v>1583</v>
      </c>
      <c r="C29" s="164">
        <v>40</v>
      </c>
    </row>
    <row r="30" s="137" customFormat="1" ht="27" customHeight="1" spans="1:3">
      <c r="A30" s="100"/>
      <c r="B30" s="144" t="s">
        <v>1286</v>
      </c>
      <c r="C30" s="164">
        <v>30</v>
      </c>
    </row>
    <row r="31" s="137" customFormat="1" ht="27" customHeight="1" spans="1:3">
      <c r="A31" s="100"/>
      <c r="B31" s="144" t="s">
        <v>1584</v>
      </c>
      <c r="C31" s="164">
        <v>20</v>
      </c>
    </row>
    <row r="32" s="137" customFormat="1" ht="27" customHeight="1" spans="1:3">
      <c r="A32" s="100"/>
      <c r="B32" s="161" t="s">
        <v>1585</v>
      </c>
      <c r="C32" s="164">
        <v>40</v>
      </c>
    </row>
    <row r="33" s="137" customFormat="1" ht="27" customHeight="1" spans="1:3">
      <c r="A33" s="169" t="s">
        <v>1598</v>
      </c>
      <c r="B33" s="170"/>
      <c r="C33" s="145">
        <f>SUM(C29:C32)</f>
        <v>130</v>
      </c>
    </row>
    <row r="34" s="137" customFormat="1" ht="27" customHeight="1" spans="1:3">
      <c r="A34" s="100" t="s">
        <v>1588</v>
      </c>
      <c r="B34" s="144" t="s">
        <v>1583</v>
      </c>
      <c r="C34" s="164">
        <v>40</v>
      </c>
    </row>
    <row r="35" s="137" customFormat="1" ht="27" customHeight="1" spans="1:3">
      <c r="A35" s="100"/>
      <c r="B35" s="144" t="s">
        <v>1286</v>
      </c>
      <c r="C35" s="164">
        <v>30</v>
      </c>
    </row>
    <row r="36" s="137" customFormat="1" ht="27" customHeight="1" spans="1:3">
      <c r="A36" s="100"/>
      <c r="B36" s="144" t="s">
        <v>1584</v>
      </c>
      <c r="C36" s="164">
        <v>20</v>
      </c>
    </row>
    <row r="37" s="137" customFormat="1" ht="27" customHeight="1" spans="1:3">
      <c r="A37" s="100"/>
      <c r="B37" s="161" t="s">
        <v>1585</v>
      </c>
      <c r="C37" s="164">
        <v>40</v>
      </c>
    </row>
    <row r="38" s="137" customFormat="1" ht="27" customHeight="1" spans="1:3">
      <c r="A38" s="169" t="s">
        <v>1598</v>
      </c>
      <c r="B38" s="170"/>
      <c r="C38" s="145">
        <f>SUM(C34:C37)</f>
        <v>130</v>
      </c>
    </row>
    <row r="39" s="137" customFormat="1" ht="27" customHeight="1" spans="1:3">
      <c r="A39" s="100" t="s">
        <v>1589</v>
      </c>
      <c r="B39" s="161" t="s">
        <v>1583</v>
      </c>
      <c r="C39" s="164">
        <v>40</v>
      </c>
    </row>
    <row r="40" s="137" customFormat="1" ht="27" customHeight="1" spans="1:3">
      <c r="A40" s="100"/>
      <c r="B40" s="161" t="s">
        <v>1286</v>
      </c>
      <c r="C40" s="164">
        <v>30</v>
      </c>
    </row>
    <row r="41" s="137" customFormat="1" ht="27" customHeight="1" spans="1:3">
      <c r="A41" s="100"/>
      <c r="B41" s="161" t="s">
        <v>1584</v>
      </c>
      <c r="C41" s="164">
        <v>20</v>
      </c>
    </row>
    <row r="42" s="137" customFormat="1" ht="27" customHeight="1" spans="1:3">
      <c r="A42" s="100"/>
      <c r="B42" s="161" t="s">
        <v>1585</v>
      </c>
      <c r="C42" s="164">
        <v>40</v>
      </c>
    </row>
    <row r="43" s="137" customFormat="1" ht="27" customHeight="1" spans="1:3">
      <c r="A43" s="169" t="s">
        <v>1598</v>
      </c>
      <c r="B43" s="170"/>
      <c r="C43" s="145">
        <f>SUM(C39:C42)</f>
        <v>130</v>
      </c>
    </row>
    <row r="44" s="137" customFormat="1" ht="27" customHeight="1" spans="1:3">
      <c r="A44" s="100" t="s">
        <v>1590</v>
      </c>
      <c r="B44" s="161" t="s">
        <v>1583</v>
      </c>
      <c r="C44" s="164">
        <v>40</v>
      </c>
    </row>
    <row r="45" s="137" customFormat="1" ht="27" customHeight="1" spans="1:3">
      <c r="A45" s="100"/>
      <c r="B45" s="161" t="s">
        <v>1286</v>
      </c>
      <c r="C45" s="164">
        <v>30</v>
      </c>
    </row>
    <row r="46" s="137" customFormat="1" ht="27" customHeight="1" spans="1:3">
      <c r="A46" s="100"/>
      <c r="B46" s="161" t="s">
        <v>1584</v>
      </c>
      <c r="C46" s="164">
        <v>20</v>
      </c>
    </row>
    <row r="47" s="137" customFormat="1" ht="27" customHeight="1" spans="1:3">
      <c r="A47" s="100"/>
      <c r="B47" s="161" t="s">
        <v>1585</v>
      </c>
      <c r="C47" s="164">
        <v>100</v>
      </c>
    </row>
    <row r="48" s="137" customFormat="1" ht="27" customHeight="1" spans="1:3">
      <c r="A48" s="169" t="s">
        <v>1598</v>
      </c>
      <c r="B48" s="170"/>
      <c r="C48" s="145">
        <f>SUM(C44:C47)</f>
        <v>190</v>
      </c>
    </row>
    <row r="49" s="137" customFormat="1" ht="27" customHeight="1" spans="1:3">
      <c r="A49" s="100" t="s">
        <v>1591</v>
      </c>
      <c r="B49" s="144" t="s">
        <v>1583</v>
      </c>
      <c r="C49" s="164">
        <v>100</v>
      </c>
    </row>
    <row r="50" s="137" customFormat="1" ht="27" customHeight="1" spans="1:3">
      <c r="A50" s="100"/>
      <c r="B50" s="144" t="s">
        <v>1286</v>
      </c>
      <c r="C50" s="164">
        <v>80</v>
      </c>
    </row>
    <row r="51" s="137" customFormat="1" ht="27" customHeight="1" spans="1:3">
      <c r="A51" s="100"/>
      <c r="B51" s="144" t="s">
        <v>1584</v>
      </c>
      <c r="C51" s="164">
        <v>50</v>
      </c>
    </row>
    <row r="52" s="137" customFormat="1" ht="27" customHeight="1" spans="1:3">
      <c r="A52" s="100"/>
      <c r="B52" s="144" t="s">
        <v>1585</v>
      </c>
      <c r="C52" s="164">
        <v>100</v>
      </c>
    </row>
    <row r="53" s="137" customFormat="1" ht="27" customHeight="1" spans="1:3">
      <c r="A53" s="169" t="s">
        <v>1598</v>
      </c>
      <c r="B53" s="170"/>
      <c r="C53" s="145">
        <f>SUM(C49:C52)</f>
        <v>330</v>
      </c>
    </row>
    <row r="54" s="137" customFormat="1" ht="27" customHeight="1" spans="1:3">
      <c r="A54" s="100" t="s">
        <v>1592</v>
      </c>
      <c r="B54" s="144" t="s">
        <v>1583</v>
      </c>
      <c r="C54" s="164">
        <v>40</v>
      </c>
    </row>
    <row r="55" s="137" customFormat="1" ht="27" customHeight="1" spans="1:3">
      <c r="A55" s="100"/>
      <c r="B55" s="144" t="s">
        <v>1286</v>
      </c>
      <c r="C55" s="164">
        <v>30</v>
      </c>
    </row>
    <row r="56" ht="27" customHeight="1" spans="1:3">
      <c r="A56" s="100"/>
      <c r="B56" s="144" t="s">
        <v>1584</v>
      </c>
      <c r="C56" s="164">
        <v>20</v>
      </c>
    </row>
    <row r="57" ht="27" customHeight="1" spans="1:3">
      <c r="A57" s="100"/>
      <c r="B57" s="144" t="s">
        <v>1585</v>
      </c>
      <c r="C57" s="164">
        <v>40</v>
      </c>
    </row>
    <row r="58" ht="27" customHeight="1" spans="1:3">
      <c r="A58" s="169" t="s">
        <v>1598</v>
      </c>
      <c r="B58" s="170"/>
      <c r="C58" s="145">
        <f>SUM(C54:C57)</f>
        <v>130</v>
      </c>
    </row>
    <row r="59" ht="27" customHeight="1" spans="1:3">
      <c r="A59" s="100" t="s">
        <v>1593</v>
      </c>
      <c r="B59" s="144" t="s">
        <v>1583</v>
      </c>
      <c r="C59" s="164">
        <v>50</v>
      </c>
    </row>
    <row r="60" ht="27" customHeight="1" spans="1:3">
      <c r="A60" s="100"/>
      <c r="B60" s="144" t="s">
        <v>1286</v>
      </c>
      <c r="C60" s="164">
        <v>40</v>
      </c>
    </row>
    <row r="61" ht="27" customHeight="1" spans="1:3">
      <c r="A61" s="100"/>
      <c r="B61" s="144" t="s">
        <v>1584</v>
      </c>
      <c r="C61" s="164">
        <v>20</v>
      </c>
    </row>
    <row r="62" ht="27" customHeight="1" spans="1:3">
      <c r="A62" s="100"/>
      <c r="B62" s="144" t="s">
        <v>1585</v>
      </c>
      <c r="C62" s="164">
        <v>50</v>
      </c>
    </row>
    <row r="63" ht="27" customHeight="1" spans="1:3">
      <c r="A63" s="169" t="s">
        <v>1598</v>
      </c>
      <c r="B63" s="170"/>
      <c r="C63" s="145">
        <f>SUM(C59:C62)</f>
        <v>160</v>
      </c>
    </row>
    <row r="64" ht="27" customHeight="1" spans="1:3">
      <c r="A64" s="100" t="s">
        <v>1594</v>
      </c>
      <c r="B64" s="144" t="s">
        <v>1583</v>
      </c>
      <c r="C64" s="164">
        <v>40</v>
      </c>
    </row>
    <row r="65" ht="27" customHeight="1" spans="1:3">
      <c r="A65" s="100"/>
      <c r="B65" s="144" t="s">
        <v>1286</v>
      </c>
      <c r="C65" s="164">
        <v>30</v>
      </c>
    </row>
    <row r="66" ht="27" customHeight="1" spans="1:3">
      <c r="A66" s="100"/>
      <c r="B66" s="144" t="s">
        <v>1584</v>
      </c>
      <c r="C66" s="164">
        <v>20</v>
      </c>
    </row>
    <row r="67" ht="27" customHeight="1" spans="1:3">
      <c r="A67" s="100"/>
      <c r="B67" s="144" t="s">
        <v>1585</v>
      </c>
      <c r="C67" s="164">
        <v>40</v>
      </c>
    </row>
    <row r="68" ht="27" customHeight="1" spans="1:3">
      <c r="A68" s="169" t="s">
        <v>1598</v>
      </c>
      <c r="B68" s="170"/>
      <c r="C68" s="145">
        <f>SUM(C64:C67)</f>
        <v>130</v>
      </c>
    </row>
    <row r="69" ht="27" customHeight="1" spans="1:3">
      <c r="A69" s="100" t="s">
        <v>1595</v>
      </c>
      <c r="B69" s="144" t="s">
        <v>1583</v>
      </c>
      <c r="C69" s="164">
        <v>40</v>
      </c>
    </row>
    <row r="70" ht="27" customHeight="1" spans="1:3">
      <c r="A70" s="100"/>
      <c r="B70" s="144" t="s">
        <v>1286</v>
      </c>
      <c r="C70" s="164">
        <v>30</v>
      </c>
    </row>
    <row r="71" ht="27" customHeight="1" spans="1:3">
      <c r="A71" s="100"/>
      <c r="B71" s="144" t="s">
        <v>1584</v>
      </c>
      <c r="C71" s="164">
        <v>20</v>
      </c>
    </row>
    <row r="72" ht="27" customHeight="1" spans="1:3">
      <c r="A72" s="100"/>
      <c r="B72" s="144" t="s">
        <v>1585</v>
      </c>
      <c r="C72" s="164">
        <v>40</v>
      </c>
    </row>
    <row r="73" ht="27" customHeight="1" spans="1:3">
      <c r="A73" s="169" t="s">
        <v>1598</v>
      </c>
      <c r="B73" s="170"/>
      <c r="C73" s="145">
        <f>SUM(C69:C72)</f>
        <v>130</v>
      </c>
    </row>
    <row r="74" ht="27" customHeight="1" spans="1:3">
      <c r="A74" s="100" t="s">
        <v>1596</v>
      </c>
      <c r="B74" s="144" t="s">
        <v>1583</v>
      </c>
      <c r="C74" s="164">
        <v>40</v>
      </c>
    </row>
    <row r="75" ht="27" customHeight="1" spans="1:3">
      <c r="A75" s="100"/>
      <c r="B75" s="144" t="s">
        <v>1286</v>
      </c>
      <c r="C75" s="164">
        <v>30</v>
      </c>
    </row>
    <row r="76" ht="27" customHeight="1" spans="1:3">
      <c r="A76" s="100"/>
      <c r="B76" s="144" t="s">
        <v>1584</v>
      </c>
      <c r="C76" s="164">
        <v>20</v>
      </c>
    </row>
    <row r="77" ht="27" customHeight="1" spans="1:3">
      <c r="A77" s="100"/>
      <c r="B77" s="144" t="s">
        <v>1585</v>
      </c>
      <c r="C77" s="164">
        <v>40</v>
      </c>
    </row>
    <row r="78" ht="27" customHeight="1" spans="1:3">
      <c r="A78" s="171" t="s">
        <v>1598</v>
      </c>
      <c r="B78" s="172"/>
      <c r="C78" s="145">
        <f>SUM(C74:C77)</f>
        <v>130</v>
      </c>
    </row>
    <row r="79" ht="27" customHeight="1" spans="1:3">
      <c r="A79" s="133" t="s">
        <v>1597</v>
      </c>
      <c r="B79" s="133">
        <v>15860</v>
      </c>
      <c r="C79" s="133"/>
    </row>
  </sheetData>
  <mergeCells count="33">
    <mergeCell ref="A3:C3"/>
    <mergeCell ref="A8:B8"/>
    <mergeCell ref="A11:B11"/>
    <mergeCell ref="A17:B17"/>
    <mergeCell ref="A23:B23"/>
    <mergeCell ref="A28:B28"/>
    <mergeCell ref="A33:B33"/>
    <mergeCell ref="A38:B38"/>
    <mergeCell ref="A43:B43"/>
    <mergeCell ref="A48:B48"/>
    <mergeCell ref="A53:B53"/>
    <mergeCell ref="A58:B58"/>
    <mergeCell ref="A63:B63"/>
    <mergeCell ref="A68:B68"/>
    <mergeCell ref="A73:B73"/>
    <mergeCell ref="A78:B78"/>
    <mergeCell ref="B79:C79"/>
    <mergeCell ref="A6:A7"/>
    <mergeCell ref="A9:A10"/>
    <mergeCell ref="A14:A16"/>
    <mergeCell ref="A19:A22"/>
    <mergeCell ref="A24:A27"/>
    <mergeCell ref="A29:A32"/>
    <mergeCell ref="A34:A37"/>
    <mergeCell ref="A39:A42"/>
    <mergeCell ref="A44:A47"/>
    <mergeCell ref="A49:A52"/>
    <mergeCell ref="A54:A57"/>
    <mergeCell ref="A59:A62"/>
    <mergeCell ref="A64:A67"/>
    <mergeCell ref="A69:A72"/>
    <mergeCell ref="A74:A77"/>
    <mergeCell ref="A1:C2"/>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4"/>
  <sheetViews>
    <sheetView topLeftCell="A37" workbookViewId="0">
      <selection activeCell="J60" sqref="J60"/>
    </sheetView>
  </sheetViews>
  <sheetFormatPr defaultColWidth="9" defaultRowHeight="13.5" outlineLevelCol="6"/>
  <cols>
    <col min="1" max="1" width="34.125" style="73" customWidth="1"/>
    <col min="2" max="2" width="25.375" style="130" customWidth="1"/>
    <col min="3" max="3" width="19.125" style="130" customWidth="1"/>
    <col min="4" max="6" width="9" style="73"/>
    <col min="7" max="7" width="8.375" style="73" customWidth="1"/>
    <col min="8" max="16384" width="9" style="73"/>
  </cols>
  <sheetData>
    <row r="1" s="73" customFormat="1" ht="20" customHeight="1" spans="1:3">
      <c r="A1" s="98" t="s">
        <v>52</v>
      </c>
      <c r="B1" s="98"/>
      <c r="C1" s="98"/>
    </row>
    <row r="2" s="73" customFormat="1" ht="39" customHeight="1" spans="1:7">
      <c r="A2" s="98"/>
      <c r="B2" s="98"/>
      <c r="C2" s="98"/>
      <c r="G2" s="138"/>
    </row>
    <row r="3" s="73" customFormat="1" ht="20" customHeight="1" spans="1:3">
      <c r="A3" s="139" t="s">
        <v>88</v>
      </c>
      <c r="B3" s="140"/>
      <c r="C3" s="140"/>
    </row>
    <row r="4" s="73" customFormat="1" ht="27" customHeight="1" spans="1:3">
      <c r="A4" s="141" t="s">
        <v>1568</v>
      </c>
      <c r="B4" s="141" t="s">
        <v>1540</v>
      </c>
      <c r="C4" s="142" t="s">
        <v>269</v>
      </c>
    </row>
    <row r="5" s="73" customFormat="1" ht="27" customHeight="1" spans="1:3">
      <c r="A5" s="143" t="s">
        <v>1569</v>
      </c>
      <c r="B5" s="144" t="s">
        <v>1570</v>
      </c>
      <c r="C5" s="145">
        <v>1000</v>
      </c>
    </row>
    <row r="6" s="73" customFormat="1" ht="27" customHeight="1" spans="1:3">
      <c r="A6" s="146" t="s">
        <v>1571</v>
      </c>
      <c r="B6" s="144" t="s">
        <v>1572</v>
      </c>
      <c r="C6" s="145">
        <v>8000</v>
      </c>
    </row>
    <row r="7" s="73" customFormat="1" ht="27" customHeight="1" spans="1:3">
      <c r="A7" s="147"/>
      <c r="B7" s="144" t="s">
        <v>1570</v>
      </c>
      <c r="C7" s="145">
        <v>100</v>
      </c>
    </row>
    <row r="8" s="73" customFormat="1" ht="40" customHeight="1" spans="1:3">
      <c r="A8" s="148" t="s">
        <v>1563</v>
      </c>
      <c r="B8" s="24" t="s">
        <v>1573</v>
      </c>
      <c r="C8" s="142">
        <v>1500</v>
      </c>
    </row>
    <row r="9" s="73" customFormat="1" ht="24" customHeight="1" spans="1:3">
      <c r="A9" s="149"/>
      <c r="B9" s="150" t="s">
        <v>1574</v>
      </c>
      <c r="C9" s="151">
        <v>380</v>
      </c>
    </row>
    <row r="10" s="73" customFormat="1" ht="24" customHeight="1" spans="1:3">
      <c r="A10" s="149" t="s">
        <v>1575</v>
      </c>
      <c r="B10" s="150" t="s">
        <v>1576</v>
      </c>
      <c r="C10" s="151">
        <v>1000</v>
      </c>
    </row>
    <row r="11" s="73" customFormat="1" ht="24" customHeight="1" spans="1:3">
      <c r="A11" s="149" t="s">
        <v>1566</v>
      </c>
      <c r="B11" s="150" t="s">
        <v>1574</v>
      </c>
      <c r="C11" s="151">
        <v>120</v>
      </c>
    </row>
    <row r="12" s="73" customFormat="1" ht="24" customHeight="1" spans="1:3">
      <c r="A12" s="146" t="s">
        <v>1577</v>
      </c>
      <c r="B12" s="144" t="s">
        <v>1578</v>
      </c>
      <c r="C12" s="151">
        <v>400</v>
      </c>
    </row>
    <row r="13" s="73" customFormat="1" ht="24" customHeight="1" spans="1:3">
      <c r="A13" s="152"/>
      <c r="B13" s="153" t="s">
        <v>1579</v>
      </c>
      <c r="C13" s="151">
        <v>900</v>
      </c>
    </row>
    <row r="14" s="73" customFormat="1" ht="24" customHeight="1" spans="1:3">
      <c r="A14" s="147"/>
      <c r="B14" s="153" t="s">
        <v>1286</v>
      </c>
      <c r="C14" s="151">
        <v>500</v>
      </c>
    </row>
    <row r="15" s="73" customFormat="1" ht="33" customHeight="1" spans="1:3">
      <c r="A15" s="149" t="s">
        <v>1580</v>
      </c>
      <c r="B15" s="154" t="s">
        <v>1581</v>
      </c>
      <c r="C15" s="151">
        <v>40</v>
      </c>
    </row>
    <row r="16" s="73" customFormat="1" ht="24" customHeight="1" spans="1:3">
      <c r="A16" s="155" t="s">
        <v>1582</v>
      </c>
      <c r="B16" s="150" t="s">
        <v>1583</v>
      </c>
      <c r="C16" s="151">
        <v>60</v>
      </c>
    </row>
    <row r="17" s="73" customFormat="1" ht="24" customHeight="1" spans="1:3">
      <c r="A17" s="155"/>
      <c r="B17" s="156" t="s">
        <v>1286</v>
      </c>
      <c r="C17" s="151">
        <v>50</v>
      </c>
    </row>
    <row r="18" s="73" customFormat="1" ht="24" customHeight="1" spans="1:3">
      <c r="A18" s="155"/>
      <c r="B18" s="156" t="s">
        <v>1584</v>
      </c>
      <c r="C18" s="151">
        <v>30</v>
      </c>
    </row>
    <row r="19" s="73" customFormat="1" ht="24" customHeight="1" spans="1:3">
      <c r="A19" s="149"/>
      <c r="B19" s="150" t="s">
        <v>1585</v>
      </c>
      <c r="C19" s="151">
        <v>60</v>
      </c>
    </row>
    <row r="20" s="73" customFormat="1" ht="24" customHeight="1" spans="1:3">
      <c r="A20" s="157" t="s">
        <v>1586</v>
      </c>
      <c r="B20" s="158" t="s">
        <v>1583</v>
      </c>
      <c r="C20" s="151">
        <v>40</v>
      </c>
    </row>
    <row r="21" s="73" customFormat="1" ht="24" customHeight="1" spans="1:3">
      <c r="A21" s="159"/>
      <c r="B21" s="144" t="s">
        <v>1286</v>
      </c>
      <c r="C21" s="145">
        <v>30</v>
      </c>
    </row>
    <row r="22" s="73" customFormat="1" ht="24" customHeight="1" spans="1:3">
      <c r="A22" s="159"/>
      <c r="B22" s="144" t="s">
        <v>1584</v>
      </c>
      <c r="C22" s="145">
        <v>20</v>
      </c>
    </row>
    <row r="23" s="73" customFormat="1" ht="24" customHeight="1" spans="1:3">
      <c r="A23" s="160"/>
      <c r="B23" s="144" t="s">
        <v>1585</v>
      </c>
      <c r="C23" s="145">
        <v>40</v>
      </c>
    </row>
    <row r="24" s="73" customFormat="1" ht="24" customHeight="1" spans="1:3">
      <c r="A24" s="157" t="s">
        <v>1587</v>
      </c>
      <c r="B24" s="144" t="s">
        <v>1583</v>
      </c>
      <c r="C24" s="145">
        <v>40</v>
      </c>
    </row>
    <row r="25" s="73" customFormat="1" ht="24" customHeight="1" spans="1:3">
      <c r="A25" s="159"/>
      <c r="B25" s="144" t="s">
        <v>1286</v>
      </c>
      <c r="C25" s="145">
        <v>30</v>
      </c>
    </row>
    <row r="26" s="73" customFormat="1" ht="24" customHeight="1" spans="1:3">
      <c r="A26" s="159"/>
      <c r="B26" s="144" t="s">
        <v>1584</v>
      </c>
      <c r="C26" s="145">
        <v>20</v>
      </c>
    </row>
    <row r="27" s="73" customFormat="1" ht="24" customHeight="1" spans="1:3">
      <c r="A27" s="160"/>
      <c r="B27" s="161" t="s">
        <v>1585</v>
      </c>
      <c r="C27" s="145">
        <v>40</v>
      </c>
    </row>
    <row r="28" s="73" customFormat="1" ht="24" customHeight="1" spans="1:3">
      <c r="A28" s="157" t="s">
        <v>1588</v>
      </c>
      <c r="B28" s="144" t="s">
        <v>1583</v>
      </c>
      <c r="C28" s="145">
        <v>40</v>
      </c>
    </row>
    <row r="29" s="73" customFormat="1" ht="24" customHeight="1" spans="1:3">
      <c r="A29" s="159"/>
      <c r="B29" s="144" t="s">
        <v>1286</v>
      </c>
      <c r="C29" s="145">
        <v>30</v>
      </c>
    </row>
    <row r="30" s="73" customFormat="1" ht="24" customHeight="1" spans="1:3">
      <c r="A30" s="159"/>
      <c r="B30" s="144" t="s">
        <v>1584</v>
      </c>
      <c r="C30" s="145">
        <v>20</v>
      </c>
    </row>
    <row r="31" s="73" customFormat="1" ht="24" customHeight="1" spans="1:3">
      <c r="A31" s="160"/>
      <c r="B31" s="161" t="s">
        <v>1585</v>
      </c>
      <c r="C31" s="145">
        <v>40</v>
      </c>
    </row>
    <row r="32" s="73" customFormat="1" ht="24" customHeight="1" spans="1:3">
      <c r="A32" s="157" t="s">
        <v>1589</v>
      </c>
      <c r="B32" s="161" t="s">
        <v>1583</v>
      </c>
      <c r="C32" s="145">
        <v>40</v>
      </c>
    </row>
    <row r="33" s="73" customFormat="1" ht="24" customHeight="1" spans="1:3">
      <c r="A33" s="159"/>
      <c r="B33" s="161" t="s">
        <v>1286</v>
      </c>
      <c r="C33" s="145">
        <v>30</v>
      </c>
    </row>
    <row r="34" s="73" customFormat="1" ht="24" customHeight="1" spans="1:3">
      <c r="A34" s="159"/>
      <c r="B34" s="161" t="s">
        <v>1584</v>
      </c>
      <c r="C34" s="145">
        <v>20</v>
      </c>
    </row>
    <row r="35" s="73" customFormat="1" ht="24" customHeight="1" spans="1:3">
      <c r="A35" s="160"/>
      <c r="B35" s="161" t="s">
        <v>1585</v>
      </c>
      <c r="C35" s="145">
        <v>40</v>
      </c>
    </row>
    <row r="36" s="73" customFormat="1" ht="24" customHeight="1" spans="1:3">
      <c r="A36" s="157" t="s">
        <v>1590</v>
      </c>
      <c r="B36" s="161" t="s">
        <v>1583</v>
      </c>
      <c r="C36" s="145">
        <v>40</v>
      </c>
    </row>
    <row r="37" s="73" customFormat="1" ht="24" customHeight="1" spans="1:3">
      <c r="A37" s="159"/>
      <c r="B37" s="161" t="s">
        <v>1286</v>
      </c>
      <c r="C37" s="145">
        <v>30</v>
      </c>
    </row>
    <row r="38" s="73" customFormat="1" ht="24" customHeight="1" spans="1:3">
      <c r="A38" s="159"/>
      <c r="B38" s="161" t="s">
        <v>1584</v>
      </c>
      <c r="C38" s="145">
        <v>20</v>
      </c>
    </row>
    <row r="39" s="73" customFormat="1" ht="24" customHeight="1" spans="1:3">
      <c r="A39" s="160"/>
      <c r="B39" s="161" t="s">
        <v>1585</v>
      </c>
      <c r="C39" s="145">
        <v>100</v>
      </c>
    </row>
    <row r="40" s="73" customFormat="1" ht="24" customHeight="1" spans="1:3">
      <c r="A40" s="157" t="s">
        <v>1591</v>
      </c>
      <c r="B40" s="144" t="s">
        <v>1583</v>
      </c>
      <c r="C40" s="145">
        <v>100</v>
      </c>
    </row>
    <row r="41" s="73" customFormat="1" ht="24" customHeight="1" spans="1:3">
      <c r="A41" s="159"/>
      <c r="B41" s="144" t="s">
        <v>1286</v>
      </c>
      <c r="C41" s="145">
        <v>80</v>
      </c>
    </row>
    <row r="42" s="73" customFormat="1" ht="24" customHeight="1" spans="1:3">
      <c r="A42" s="159"/>
      <c r="B42" s="144" t="s">
        <v>1584</v>
      </c>
      <c r="C42" s="145">
        <v>50</v>
      </c>
    </row>
    <row r="43" s="73" customFormat="1" ht="24" customHeight="1" spans="1:3">
      <c r="A43" s="160"/>
      <c r="B43" s="144" t="s">
        <v>1585</v>
      </c>
      <c r="C43" s="145">
        <v>100</v>
      </c>
    </row>
    <row r="44" s="73" customFormat="1" ht="24" customHeight="1" spans="1:3">
      <c r="A44" s="157" t="s">
        <v>1592</v>
      </c>
      <c r="B44" s="144" t="s">
        <v>1583</v>
      </c>
      <c r="C44" s="145">
        <v>40</v>
      </c>
    </row>
    <row r="45" s="73" customFormat="1" ht="24" customHeight="1" spans="1:3">
      <c r="A45" s="159"/>
      <c r="B45" s="144" t="s">
        <v>1286</v>
      </c>
      <c r="C45" s="145">
        <v>30</v>
      </c>
    </row>
    <row r="46" s="73" customFormat="1" ht="24" customHeight="1" spans="1:3">
      <c r="A46" s="159"/>
      <c r="B46" s="144" t="s">
        <v>1584</v>
      </c>
      <c r="C46" s="145">
        <v>20</v>
      </c>
    </row>
    <row r="47" s="73" customFormat="1" ht="24" customHeight="1" spans="1:3">
      <c r="A47" s="160"/>
      <c r="B47" s="144" t="s">
        <v>1585</v>
      </c>
      <c r="C47" s="145">
        <v>40</v>
      </c>
    </row>
    <row r="48" s="73" customFormat="1" ht="24" customHeight="1" spans="1:3">
      <c r="A48" s="157" t="s">
        <v>1593</v>
      </c>
      <c r="B48" s="144" t="s">
        <v>1583</v>
      </c>
      <c r="C48" s="145">
        <v>50</v>
      </c>
    </row>
    <row r="49" s="73" customFormat="1" ht="24" customHeight="1" spans="1:3">
      <c r="A49" s="159"/>
      <c r="B49" s="144" t="s">
        <v>1286</v>
      </c>
      <c r="C49" s="145">
        <v>40</v>
      </c>
    </row>
    <row r="50" s="73" customFormat="1" ht="24" customHeight="1" spans="1:3">
      <c r="A50" s="159"/>
      <c r="B50" s="144" t="s">
        <v>1584</v>
      </c>
      <c r="C50" s="145">
        <v>20</v>
      </c>
    </row>
    <row r="51" s="73" customFormat="1" ht="24" customHeight="1" spans="1:3">
      <c r="A51" s="160"/>
      <c r="B51" s="144" t="s">
        <v>1585</v>
      </c>
      <c r="C51" s="145">
        <v>50</v>
      </c>
    </row>
    <row r="52" s="73" customFormat="1" ht="24" customHeight="1" spans="1:3">
      <c r="A52" s="157" t="s">
        <v>1594</v>
      </c>
      <c r="B52" s="144" t="s">
        <v>1583</v>
      </c>
      <c r="C52" s="145">
        <v>40</v>
      </c>
    </row>
    <row r="53" s="73" customFormat="1" ht="24" customHeight="1" spans="1:3">
      <c r="A53" s="159"/>
      <c r="B53" s="144" t="s">
        <v>1286</v>
      </c>
      <c r="C53" s="145">
        <v>30</v>
      </c>
    </row>
    <row r="54" s="73" customFormat="1" ht="24" customHeight="1" spans="1:3">
      <c r="A54" s="159"/>
      <c r="B54" s="144" t="s">
        <v>1584</v>
      </c>
      <c r="C54" s="145">
        <v>20</v>
      </c>
    </row>
    <row r="55" s="73" customFormat="1" ht="24" customHeight="1" spans="1:3">
      <c r="A55" s="160"/>
      <c r="B55" s="144" t="s">
        <v>1585</v>
      </c>
      <c r="C55" s="145">
        <v>40</v>
      </c>
    </row>
    <row r="56" s="73" customFormat="1" ht="24" customHeight="1" spans="1:3">
      <c r="A56" s="157" t="s">
        <v>1595</v>
      </c>
      <c r="B56" s="144" t="s">
        <v>1583</v>
      </c>
      <c r="C56" s="145">
        <v>40</v>
      </c>
    </row>
    <row r="57" s="73" customFormat="1" ht="24" customHeight="1" spans="1:3">
      <c r="A57" s="159"/>
      <c r="B57" s="144" t="s">
        <v>1286</v>
      </c>
      <c r="C57" s="145">
        <v>30</v>
      </c>
    </row>
    <row r="58" s="73" customFormat="1" ht="24" customHeight="1" spans="1:3">
      <c r="A58" s="159"/>
      <c r="B58" s="144" t="s">
        <v>1584</v>
      </c>
      <c r="C58" s="145">
        <v>20</v>
      </c>
    </row>
    <row r="59" s="73" customFormat="1" ht="24" customHeight="1" spans="1:3">
      <c r="A59" s="160"/>
      <c r="B59" s="144" t="s">
        <v>1585</v>
      </c>
      <c r="C59" s="145">
        <v>40</v>
      </c>
    </row>
    <row r="60" s="73" customFormat="1" ht="24" customHeight="1" spans="1:3">
      <c r="A60" s="157" t="s">
        <v>1596</v>
      </c>
      <c r="B60" s="144" t="s">
        <v>1583</v>
      </c>
      <c r="C60" s="145">
        <v>40</v>
      </c>
    </row>
    <row r="61" s="73" customFormat="1" ht="24" customHeight="1" spans="1:3">
      <c r="A61" s="159"/>
      <c r="B61" s="144" t="s">
        <v>1286</v>
      </c>
      <c r="C61" s="145">
        <v>30</v>
      </c>
    </row>
    <row r="62" s="73" customFormat="1" ht="24" customHeight="1" spans="1:3">
      <c r="A62" s="159"/>
      <c r="B62" s="144" t="s">
        <v>1584</v>
      </c>
      <c r="C62" s="145">
        <v>20</v>
      </c>
    </row>
    <row r="63" s="137" customFormat="1" ht="25" customHeight="1" spans="1:7">
      <c r="A63" s="160"/>
      <c r="B63" s="144" t="s">
        <v>1585</v>
      </c>
      <c r="C63" s="145">
        <v>40</v>
      </c>
      <c r="G63" s="73"/>
    </row>
    <row r="64" s="137" customFormat="1" ht="37" customHeight="1" spans="1:7">
      <c r="A64" s="133" t="s">
        <v>1597</v>
      </c>
      <c r="B64" s="162">
        <v>15860</v>
      </c>
      <c r="C64" s="163"/>
      <c r="G64" s="73"/>
    </row>
  </sheetData>
  <mergeCells count="18">
    <mergeCell ref="A3:C3"/>
    <mergeCell ref="B64:C64"/>
    <mergeCell ref="A6:A7"/>
    <mergeCell ref="A8:A9"/>
    <mergeCell ref="A12:A14"/>
    <mergeCell ref="A16:A19"/>
    <mergeCell ref="A20:A23"/>
    <mergeCell ref="A24:A27"/>
    <mergeCell ref="A28:A31"/>
    <mergeCell ref="A32:A35"/>
    <mergeCell ref="A36:A39"/>
    <mergeCell ref="A40:A43"/>
    <mergeCell ref="A44:A47"/>
    <mergeCell ref="A48:A51"/>
    <mergeCell ref="A52:A55"/>
    <mergeCell ref="A56:A59"/>
    <mergeCell ref="A60:A63"/>
    <mergeCell ref="A1:C2"/>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C14" sqref="C14"/>
    </sheetView>
  </sheetViews>
  <sheetFormatPr defaultColWidth="9" defaultRowHeight="13.5" outlineLevelRow="7" outlineLevelCol="4"/>
  <cols>
    <col min="1" max="1" width="35.375" style="130" customWidth="1"/>
    <col min="2" max="2" width="12" style="130" customWidth="1"/>
    <col min="3" max="3" width="40.125" style="73" customWidth="1"/>
    <col min="4" max="16384" width="9" style="73"/>
  </cols>
  <sheetData>
    <row r="1" s="73" customFormat="1" ht="25" customHeight="1" spans="1:3">
      <c r="A1" s="98" t="s">
        <v>54</v>
      </c>
      <c r="B1" s="98"/>
      <c r="C1" s="98"/>
    </row>
    <row r="2" s="95" customFormat="1" ht="20.25" customHeight="1" spans="1:3">
      <c r="A2" s="98"/>
      <c r="B2" s="98"/>
      <c r="C2" s="98"/>
    </row>
    <row r="3" s="96" customFormat="1" ht="21" customHeight="1" spans="1:3">
      <c r="A3" s="131"/>
      <c r="B3" s="131"/>
      <c r="C3" s="132" t="s">
        <v>88</v>
      </c>
    </row>
    <row r="4" s="129" customFormat="1" ht="47.1" customHeight="1" spans="1:3">
      <c r="A4" s="133" t="s">
        <v>1548</v>
      </c>
      <c r="B4" s="133" t="s">
        <v>163</v>
      </c>
      <c r="C4" s="133" t="s">
        <v>270</v>
      </c>
    </row>
    <row r="5" s="129" customFormat="1" ht="47.1" customHeight="1" spans="1:5">
      <c r="A5" s="134" t="s">
        <v>1599</v>
      </c>
      <c r="B5" s="135">
        <v>600</v>
      </c>
      <c r="C5" s="133"/>
      <c r="E5" s="97"/>
    </row>
    <row r="6" s="129" customFormat="1" ht="47.1" customHeight="1" spans="1:5">
      <c r="A6" s="134" t="s">
        <v>1600</v>
      </c>
      <c r="B6" s="135">
        <v>1800</v>
      </c>
      <c r="C6" s="133"/>
      <c r="E6" s="97"/>
    </row>
    <row r="7" s="73" customFormat="1" ht="32.1" customHeight="1" spans="1:3">
      <c r="A7" s="134" t="s">
        <v>1601</v>
      </c>
      <c r="B7" s="135">
        <v>600</v>
      </c>
      <c r="C7" s="110"/>
    </row>
    <row r="8" s="97" customFormat="1" ht="32.1" customHeight="1" spans="1:3">
      <c r="A8" s="136" t="s">
        <v>1549</v>
      </c>
      <c r="B8" s="135">
        <v>3000</v>
      </c>
      <c r="C8" s="116"/>
    </row>
  </sheetData>
  <mergeCells count="1">
    <mergeCell ref="A1:C2"/>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B3" sqref="A3:E6"/>
    </sheetView>
  </sheetViews>
  <sheetFormatPr defaultColWidth="9" defaultRowHeight="20.25" customHeight="1" outlineLevelCol="3"/>
  <cols>
    <col min="1" max="1" width="32.625" style="117" customWidth="1"/>
    <col min="2" max="3" width="31.625" style="117" customWidth="1"/>
    <col min="4" max="256" width="9" style="117" customWidth="1"/>
    <col min="257" max="16384" width="9" style="117"/>
  </cols>
  <sheetData>
    <row r="1" s="117" customFormat="1" ht="33.95" customHeight="1" spans="1:3">
      <c r="A1" s="120" t="s">
        <v>56</v>
      </c>
      <c r="B1" s="120"/>
      <c r="C1" s="120"/>
    </row>
    <row r="2" s="118" customFormat="1" ht="36" customHeight="1" spans="1:3">
      <c r="A2" s="121"/>
      <c r="B2" s="122"/>
      <c r="C2" s="122" t="s">
        <v>88</v>
      </c>
    </row>
    <row r="3" s="117" customFormat="1" ht="42" customHeight="1" spans="1:3">
      <c r="A3" s="123" t="s">
        <v>1553</v>
      </c>
      <c r="B3" s="124" t="s">
        <v>1602</v>
      </c>
      <c r="C3" s="124" t="s">
        <v>1603</v>
      </c>
    </row>
    <row r="4" s="117" customFormat="1" ht="42" customHeight="1" spans="1:3">
      <c r="A4" s="123" t="s">
        <v>1556</v>
      </c>
      <c r="B4" s="123">
        <v>64200</v>
      </c>
      <c r="C4" s="123">
        <v>64000</v>
      </c>
    </row>
    <row r="5" s="119" customFormat="1" ht="42" customHeight="1" spans="1:3">
      <c r="A5" s="123" t="s">
        <v>1549</v>
      </c>
      <c r="B5" s="123">
        <v>64200</v>
      </c>
      <c r="C5" s="123">
        <v>64000</v>
      </c>
    </row>
    <row r="6" s="117" customFormat="1" ht="39" customHeight="1" spans="1:3">
      <c r="A6" s="125" t="s">
        <v>1604</v>
      </c>
      <c r="B6" s="126"/>
      <c r="C6" s="126"/>
    </row>
    <row r="7" s="117" customFormat="1" ht="32" customHeight="1" spans="1:3">
      <c r="A7" s="120" t="s">
        <v>1605</v>
      </c>
      <c r="B7" s="120"/>
      <c r="C7" s="120"/>
    </row>
    <row r="8" s="117" customFormat="1" customHeight="1" spans="1:3">
      <c r="A8" s="121"/>
      <c r="B8" s="122"/>
      <c r="C8" s="122" t="s">
        <v>88</v>
      </c>
    </row>
    <row r="9" s="117" customFormat="1" ht="42" customHeight="1" spans="1:3">
      <c r="A9" s="123" t="s">
        <v>1553</v>
      </c>
      <c r="B9" s="124" t="s">
        <v>1602</v>
      </c>
      <c r="C9" s="124" t="s">
        <v>1603</v>
      </c>
    </row>
    <row r="10" s="117" customFormat="1" ht="42" customHeight="1" spans="1:3">
      <c r="A10" s="127" t="s">
        <v>1556</v>
      </c>
      <c r="B10" s="127"/>
      <c r="C10" s="127"/>
    </row>
    <row r="11" s="117" customFormat="1" ht="42" customHeight="1" spans="1:3">
      <c r="A11" s="123" t="s">
        <v>1549</v>
      </c>
      <c r="B11" s="123"/>
      <c r="C11" s="123"/>
    </row>
    <row r="12" s="117" customFormat="1" ht="32" customHeight="1" spans="1:3">
      <c r="A12" s="126" t="s">
        <v>1559</v>
      </c>
      <c r="B12" s="128"/>
      <c r="C12" s="128"/>
    </row>
    <row r="16" s="117" customFormat="1" customHeight="1" spans="4:4">
      <c r="D16" s="119"/>
    </row>
  </sheetData>
  <mergeCells count="4">
    <mergeCell ref="A1:C1"/>
    <mergeCell ref="A6:C6"/>
    <mergeCell ref="A7:C7"/>
    <mergeCell ref="A12:C12"/>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5" sqref="A5:E12"/>
    </sheetView>
  </sheetViews>
  <sheetFormatPr defaultColWidth="9" defaultRowHeight="13.5" outlineLevelCol="4"/>
  <cols>
    <col min="1" max="1" width="34.75" style="73" customWidth="1"/>
    <col min="2" max="2" width="14.375" style="73" customWidth="1"/>
    <col min="3" max="5" width="17.25" style="73" customWidth="1"/>
    <col min="6" max="16384" width="9" style="73"/>
  </cols>
  <sheetData>
    <row r="1" s="73" customFormat="1" ht="20" customHeight="1" spans="1:5">
      <c r="A1" s="98" t="s">
        <v>59</v>
      </c>
      <c r="B1" s="98"/>
      <c r="C1" s="98"/>
      <c r="D1" s="98"/>
      <c r="E1" s="98"/>
    </row>
    <row r="2" s="95" customFormat="1" ht="20.25" customHeight="1" spans="1:5">
      <c r="A2" s="98"/>
      <c r="B2" s="98"/>
      <c r="C2" s="98"/>
      <c r="D2" s="98"/>
      <c r="E2" s="98"/>
    </row>
    <row r="3" s="96" customFormat="1" ht="29" customHeight="1" spans="5:5">
      <c r="E3" s="99" t="s">
        <v>88</v>
      </c>
    </row>
    <row r="4" s="73" customFormat="1" ht="47.1" customHeight="1" spans="1:5">
      <c r="A4" s="100" t="s">
        <v>1548</v>
      </c>
      <c r="B4" s="100" t="s">
        <v>1606</v>
      </c>
      <c r="C4" s="101" t="s">
        <v>1607</v>
      </c>
      <c r="D4" s="101" t="s">
        <v>1608</v>
      </c>
      <c r="E4" s="102" t="s">
        <v>243</v>
      </c>
    </row>
    <row r="5" s="73" customFormat="1" ht="32.1" customHeight="1" spans="1:5">
      <c r="A5" s="103"/>
      <c r="B5" s="103"/>
      <c r="C5" s="104"/>
      <c r="D5" s="104"/>
      <c r="E5" s="105"/>
    </row>
    <row r="6" s="73" customFormat="1" ht="32.1" customHeight="1" spans="1:5">
      <c r="A6" s="113"/>
      <c r="B6" s="113"/>
      <c r="C6" s="104"/>
      <c r="D6" s="104"/>
      <c r="E6" s="105"/>
    </row>
    <row r="7" s="97" customFormat="1" ht="32.1" customHeight="1" spans="1:5">
      <c r="A7" s="114" t="s">
        <v>266</v>
      </c>
      <c r="B7" s="114"/>
      <c r="C7" s="111"/>
      <c r="D7" s="111"/>
      <c r="E7" s="108"/>
    </row>
    <row r="8" s="97" customFormat="1" ht="32.1" customHeight="1" spans="1:5">
      <c r="A8" s="114" t="s">
        <v>1609</v>
      </c>
      <c r="B8" s="114"/>
      <c r="C8" s="111"/>
      <c r="D8" s="111"/>
      <c r="E8" s="108"/>
    </row>
    <row r="9" s="73" customFormat="1" ht="32.1" customHeight="1" spans="1:5">
      <c r="A9" s="115"/>
      <c r="B9" s="115"/>
      <c r="C9" s="104"/>
      <c r="D9" s="104"/>
      <c r="E9" s="104"/>
    </row>
    <row r="10" s="73" customFormat="1" ht="32.1" customHeight="1" spans="1:5">
      <c r="A10" s="115"/>
      <c r="B10" s="115"/>
      <c r="C10" s="104"/>
      <c r="D10" s="104"/>
      <c r="E10" s="104"/>
    </row>
    <row r="11" s="97" customFormat="1" ht="32.1" customHeight="1" spans="1:5">
      <c r="A11" s="114" t="s">
        <v>176</v>
      </c>
      <c r="B11" s="114"/>
      <c r="C11" s="111"/>
      <c r="D11" s="111"/>
      <c r="E11" s="116"/>
    </row>
    <row r="12" s="73" customFormat="1" ht="39" customHeight="1" spans="1:5">
      <c r="A12" s="112" t="s">
        <v>1610</v>
      </c>
      <c r="B12" s="112"/>
      <c r="C12" s="112"/>
      <c r="D12" s="112"/>
      <c r="E12" s="112"/>
    </row>
  </sheetData>
  <mergeCells count="2">
    <mergeCell ref="A12:E12"/>
    <mergeCell ref="A1:E2"/>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C4" sqref="C4"/>
    </sheetView>
  </sheetViews>
  <sheetFormatPr defaultColWidth="9" defaultRowHeight="13.5" outlineLevelCol="4"/>
  <cols>
    <col min="1" max="1" width="31" style="73" customWidth="1"/>
    <col min="2" max="2" width="20.125" style="73" customWidth="1"/>
    <col min="3" max="5" width="14.25" style="73" customWidth="1"/>
    <col min="6" max="16384" width="9" style="73"/>
  </cols>
  <sheetData>
    <row r="1" s="73" customFormat="1" ht="26" customHeight="1" spans="1:5">
      <c r="A1" s="98" t="s">
        <v>63</v>
      </c>
      <c r="B1" s="98"/>
      <c r="C1" s="98"/>
      <c r="D1" s="98"/>
      <c r="E1" s="98"/>
    </row>
    <row r="2" s="95" customFormat="1" ht="20.25" customHeight="1" spans="1:5">
      <c r="A2" s="98"/>
      <c r="B2" s="98"/>
      <c r="C2" s="98"/>
      <c r="D2" s="98"/>
      <c r="E2" s="98"/>
    </row>
    <row r="3" s="96" customFormat="1" ht="14.1" customHeight="1" spans="5:5">
      <c r="E3" s="99" t="s">
        <v>88</v>
      </c>
    </row>
    <row r="4" s="73" customFormat="1" ht="47.1" customHeight="1" spans="1:5">
      <c r="A4" s="100" t="s">
        <v>1548</v>
      </c>
      <c r="B4" s="100" t="s">
        <v>1606</v>
      </c>
      <c r="C4" s="101" t="s">
        <v>1607</v>
      </c>
      <c r="D4" s="101" t="s">
        <v>1608</v>
      </c>
      <c r="E4" s="102" t="s">
        <v>243</v>
      </c>
    </row>
    <row r="5" s="73" customFormat="1" ht="32.1" customHeight="1" spans="1:5">
      <c r="A5" s="103"/>
      <c r="B5" s="103"/>
      <c r="C5" s="104"/>
      <c r="D5" s="104"/>
      <c r="E5" s="105"/>
    </row>
    <row r="6" s="73" customFormat="1" ht="32.1" customHeight="1" spans="1:5">
      <c r="A6" s="103"/>
      <c r="B6" s="103"/>
      <c r="C6" s="104"/>
      <c r="D6" s="104"/>
      <c r="E6" s="105"/>
    </row>
    <row r="7" s="73" customFormat="1" ht="32.1" customHeight="1" spans="1:5">
      <c r="A7" s="103"/>
      <c r="B7" s="103"/>
      <c r="C7" s="104"/>
      <c r="D7" s="104"/>
      <c r="E7" s="105"/>
    </row>
    <row r="8" s="73" customFormat="1" ht="32.1" customHeight="1" spans="1:5">
      <c r="A8" s="103"/>
      <c r="B8" s="103"/>
      <c r="C8" s="104"/>
      <c r="D8" s="104"/>
      <c r="E8" s="105"/>
    </row>
    <row r="9" s="97" customFormat="1" ht="32.1" customHeight="1" spans="1:5">
      <c r="A9" s="106" t="s">
        <v>1611</v>
      </c>
      <c r="B9" s="106"/>
      <c r="C9" s="107"/>
      <c r="D9" s="107"/>
      <c r="E9" s="108"/>
    </row>
    <row r="10" s="97" customFormat="1" ht="32.1" customHeight="1" spans="1:5">
      <c r="A10" s="106" t="s">
        <v>1612</v>
      </c>
      <c r="B10" s="106"/>
      <c r="C10" s="107"/>
      <c r="D10" s="107"/>
      <c r="E10" s="107"/>
    </row>
    <row r="11" s="73" customFormat="1" ht="32.1" customHeight="1" spans="1:5">
      <c r="A11" s="109"/>
      <c r="B11" s="109"/>
      <c r="C11" s="104"/>
      <c r="D11" s="104"/>
      <c r="E11" s="110"/>
    </row>
    <row r="12" s="97" customFormat="1" ht="32.1" customHeight="1" spans="1:5">
      <c r="A12" s="106" t="s">
        <v>177</v>
      </c>
      <c r="B12" s="106"/>
      <c r="C12" s="111"/>
      <c r="D12" s="111"/>
      <c r="E12" s="111"/>
    </row>
    <row r="13" s="73" customFormat="1" ht="39" customHeight="1" spans="1:5">
      <c r="A13" s="112" t="s">
        <v>1613</v>
      </c>
      <c r="B13" s="112"/>
      <c r="C13" s="112"/>
      <c r="D13" s="112"/>
      <c r="E13" s="112"/>
    </row>
  </sheetData>
  <mergeCells count="2">
    <mergeCell ref="A13:E13"/>
    <mergeCell ref="A1:E2"/>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D7" sqref="D7"/>
    </sheetView>
  </sheetViews>
  <sheetFormatPr defaultColWidth="9" defaultRowHeight="13.5" outlineLevelCol="4"/>
  <cols>
    <col min="1" max="1" width="34.75" style="73" customWidth="1"/>
    <col min="2" max="2" width="14.375" style="73" customWidth="1"/>
    <col min="3" max="5" width="17.25" style="73" customWidth="1"/>
    <col min="6" max="16384" width="9" style="73"/>
  </cols>
  <sheetData>
    <row r="1" s="73" customFormat="1" ht="20" customHeight="1" spans="1:5">
      <c r="A1" s="98" t="s">
        <v>66</v>
      </c>
      <c r="B1" s="98"/>
      <c r="C1" s="98"/>
      <c r="D1" s="98"/>
      <c r="E1" s="98"/>
    </row>
    <row r="2" s="95" customFormat="1" ht="20.25" customHeight="1" spans="1:5">
      <c r="A2" s="98"/>
      <c r="B2" s="98"/>
      <c r="C2" s="98"/>
      <c r="D2" s="98"/>
      <c r="E2" s="98"/>
    </row>
    <row r="3" s="96" customFormat="1" ht="29" customHeight="1" spans="5:5">
      <c r="E3" s="99" t="s">
        <v>88</v>
      </c>
    </row>
    <row r="4" s="73" customFormat="1" ht="47.1" customHeight="1" spans="1:5">
      <c r="A4" s="100" t="s">
        <v>1548</v>
      </c>
      <c r="B4" s="100" t="s">
        <v>1606</v>
      </c>
      <c r="C4" s="101" t="s">
        <v>1607</v>
      </c>
      <c r="D4" s="101" t="s">
        <v>1608</v>
      </c>
      <c r="E4" s="102" t="s">
        <v>243</v>
      </c>
    </row>
    <row r="5" s="73" customFormat="1" ht="32.1" customHeight="1" spans="1:5">
      <c r="A5" s="103"/>
      <c r="B5" s="103"/>
      <c r="C5" s="104"/>
      <c r="D5" s="104"/>
      <c r="E5" s="105"/>
    </row>
    <row r="6" s="73" customFormat="1" ht="32.1" customHeight="1" spans="1:5">
      <c r="A6" s="113"/>
      <c r="B6" s="113"/>
      <c r="C6" s="104"/>
      <c r="D6" s="104"/>
      <c r="E6" s="105"/>
    </row>
    <row r="7" s="97" customFormat="1" ht="32.1" customHeight="1" spans="1:5">
      <c r="A7" s="114" t="s">
        <v>266</v>
      </c>
      <c r="B7" s="114"/>
      <c r="C7" s="111"/>
      <c r="D7" s="111"/>
      <c r="E7" s="108"/>
    </row>
    <row r="8" s="97" customFormat="1" ht="32.1" customHeight="1" spans="1:5">
      <c r="A8" s="114" t="s">
        <v>1609</v>
      </c>
      <c r="B8" s="114"/>
      <c r="C8" s="111"/>
      <c r="D8" s="111"/>
      <c r="E8" s="108"/>
    </row>
    <row r="9" s="73" customFormat="1" ht="32.1" customHeight="1" spans="1:5">
      <c r="A9" s="115"/>
      <c r="B9" s="115"/>
      <c r="C9" s="104"/>
      <c r="D9" s="104"/>
      <c r="E9" s="104"/>
    </row>
    <row r="10" s="73" customFormat="1" ht="32.1" customHeight="1" spans="1:5">
      <c r="A10" s="115"/>
      <c r="B10" s="115"/>
      <c r="C10" s="104"/>
      <c r="D10" s="104"/>
      <c r="E10" s="104"/>
    </row>
    <row r="11" s="97" customFormat="1" ht="32.1" customHeight="1" spans="1:5">
      <c r="A11" s="114" t="s">
        <v>176</v>
      </c>
      <c r="B11" s="114"/>
      <c r="C11" s="111"/>
      <c r="D11" s="111"/>
      <c r="E11" s="116"/>
    </row>
    <row r="12" s="73" customFormat="1" ht="39" customHeight="1" spans="1:5">
      <c r="A12" s="112" t="s">
        <v>1610</v>
      </c>
      <c r="B12" s="112"/>
      <c r="C12" s="112"/>
      <c r="D12" s="112"/>
      <c r="E12" s="112"/>
    </row>
  </sheetData>
  <mergeCells count="2">
    <mergeCell ref="A12:E12"/>
    <mergeCell ref="A1:E2"/>
  </mergeCell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D8" sqref="D8"/>
    </sheetView>
  </sheetViews>
  <sheetFormatPr defaultColWidth="9" defaultRowHeight="13.5" outlineLevelCol="4"/>
  <cols>
    <col min="1" max="1" width="31" style="73" customWidth="1"/>
    <col min="2" max="2" width="20.125" style="73" customWidth="1"/>
    <col min="3" max="5" width="14.25" style="73" customWidth="1"/>
    <col min="6" max="16384" width="9" style="73"/>
  </cols>
  <sheetData>
    <row r="1" s="73" customFormat="1" ht="26" customHeight="1" spans="1:5">
      <c r="A1" s="98" t="s">
        <v>68</v>
      </c>
      <c r="B1" s="98"/>
      <c r="C1" s="98"/>
      <c r="D1" s="98"/>
      <c r="E1" s="98"/>
    </row>
    <row r="2" s="95" customFormat="1" ht="20.25" customHeight="1" spans="1:5">
      <c r="A2" s="98"/>
      <c r="B2" s="98"/>
      <c r="C2" s="98"/>
      <c r="D2" s="98"/>
      <c r="E2" s="98"/>
    </row>
    <row r="3" s="96" customFormat="1" ht="14.1" customHeight="1" spans="5:5">
      <c r="E3" s="99" t="s">
        <v>88</v>
      </c>
    </row>
    <row r="4" s="73" customFormat="1" ht="47.1" customHeight="1" spans="1:5">
      <c r="A4" s="100" t="s">
        <v>1548</v>
      </c>
      <c r="B4" s="100" t="s">
        <v>1606</v>
      </c>
      <c r="C4" s="101" t="s">
        <v>1607</v>
      </c>
      <c r="D4" s="101" t="s">
        <v>1608</v>
      </c>
      <c r="E4" s="102" t="s">
        <v>243</v>
      </c>
    </row>
    <row r="5" s="73" customFormat="1" ht="32.1" customHeight="1" spans="1:5">
      <c r="A5" s="103"/>
      <c r="B5" s="103"/>
      <c r="C5" s="104"/>
      <c r="D5" s="104"/>
      <c r="E5" s="105"/>
    </row>
    <row r="6" s="73" customFormat="1" ht="32.1" customHeight="1" spans="1:5">
      <c r="A6" s="103"/>
      <c r="B6" s="103"/>
      <c r="C6" s="104"/>
      <c r="D6" s="104"/>
      <c r="E6" s="105"/>
    </row>
    <row r="7" s="73" customFormat="1" ht="32.1" customHeight="1" spans="1:5">
      <c r="A7" s="103"/>
      <c r="B7" s="103"/>
      <c r="C7" s="104"/>
      <c r="D7" s="104"/>
      <c r="E7" s="105"/>
    </row>
    <row r="8" s="73" customFormat="1" ht="32.1" customHeight="1" spans="1:5">
      <c r="A8" s="103"/>
      <c r="B8" s="103"/>
      <c r="C8" s="104"/>
      <c r="D8" s="104"/>
      <c r="E8" s="105"/>
    </row>
    <row r="9" s="97" customFormat="1" ht="32.1" customHeight="1" spans="1:5">
      <c r="A9" s="106" t="s">
        <v>1611</v>
      </c>
      <c r="B9" s="106"/>
      <c r="C9" s="107"/>
      <c r="D9" s="107"/>
      <c r="E9" s="108"/>
    </row>
    <row r="10" s="97" customFormat="1" ht="32.1" customHeight="1" spans="1:5">
      <c r="A10" s="106" t="s">
        <v>1612</v>
      </c>
      <c r="B10" s="106"/>
      <c r="C10" s="107"/>
      <c r="D10" s="107"/>
      <c r="E10" s="107"/>
    </row>
    <row r="11" s="73" customFormat="1" ht="32.1" customHeight="1" spans="1:5">
      <c r="A11" s="109"/>
      <c r="B11" s="109"/>
      <c r="C11" s="104"/>
      <c r="D11" s="104"/>
      <c r="E11" s="110"/>
    </row>
    <row r="12" s="97" customFormat="1" ht="32.1" customHeight="1" spans="1:5">
      <c r="A12" s="106" t="s">
        <v>177</v>
      </c>
      <c r="B12" s="106"/>
      <c r="C12" s="111"/>
      <c r="D12" s="111"/>
      <c r="E12" s="111"/>
    </row>
    <row r="13" s="73" customFormat="1" ht="39" customHeight="1" spans="1:5">
      <c r="A13" s="112" t="s">
        <v>1613</v>
      </c>
      <c r="B13" s="112"/>
      <c r="C13" s="112"/>
      <c r="D13" s="112"/>
      <c r="E13" s="112"/>
    </row>
  </sheetData>
  <mergeCells count="2">
    <mergeCell ref="A13:E13"/>
    <mergeCell ref="A1:E2"/>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workbookViewId="0">
      <selection activeCell="C8" sqref="C8"/>
    </sheetView>
  </sheetViews>
  <sheetFormatPr defaultColWidth="9" defaultRowHeight="13.5" outlineLevelCol="2"/>
  <cols>
    <col min="1" max="1" width="24.5" style="73" customWidth="1"/>
    <col min="2" max="2" width="20.5" style="73" customWidth="1"/>
    <col min="3" max="3" width="43.875" style="73" customWidth="1"/>
    <col min="4" max="16384" width="9" style="73"/>
  </cols>
  <sheetData>
    <row r="1" s="73" customFormat="1" ht="22" customHeight="1" spans="1:3">
      <c r="A1" s="74" t="s">
        <v>70</v>
      </c>
      <c r="B1" s="74"/>
      <c r="C1" s="74"/>
    </row>
    <row r="2" s="73" customFormat="1" ht="32" customHeight="1" spans="1:3">
      <c r="A2" s="74"/>
      <c r="B2" s="74"/>
      <c r="C2" s="74"/>
    </row>
    <row r="3" s="73" customFormat="1" ht="30" customHeight="1" spans="1:3">
      <c r="A3" s="75"/>
      <c r="B3" s="75"/>
      <c r="C3" s="76" t="s">
        <v>1614</v>
      </c>
    </row>
    <row r="4" s="73" customFormat="1" ht="25" customHeight="1" spans="1:3">
      <c r="A4" s="77" t="s">
        <v>1615</v>
      </c>
      <c r="B4" s="78" t="s">
        <v>1616</v>
      </c>
      <c r="C4" s="78" t="s">
        <v>1617</v>
      </c>
    </row>
    <row r="5" s="73" customFormat="1" ht="25" customHeight="1" spans="1:3">
      <c r="A5" s="79"/>
      <c r="B5" s="80"/>
      <c r="C5" s="81"/>
    </row>
    <row r="6" s="73" customFormat="1" ht="25" customHeight="1" spans="1:3">
      <c r="A6" s="79"/>
      <c r="B6" s="80"/>
      <c r="C6" s="81"/>
    </row>
    <row r="7" s="73" customFormat="1" ht="25" customHeight="1" spans="1:3">
      <c r="A7" s="79"/>
      <c r="B7" s="80"/>
      <c r="C7" s="81"/>
    </row>
    <row r="8" s="73" customFormat="1" ht="25" customHeight="1" spans="1:3">
      <c r="A8" s="79"/>
      <c r="B8" s="80"/>
      <c r="C8" s="81"/>
    </row>
    <row r="9" s="73" customFormat="1" ht="25" customHeight="1" spans="1:3">
      <c r="A9" s="82" t="s">
        <v>1618</v>
      </c>
      <c r="B9" s="83"/>
      <c r="C9" s="84"/>
    </row>
    <row r="10" s="73" customFormat="1" ht="25" customHeight="1" spans="1:3">
      <c r="A10" s="85" t="s">
        <v>1619</v>
      </c>
      <c r="B10" s="85"/>
      <c r="C10" s="85"/>
    </row>
    <row r="11" s="73" customFormat="1" ht="25" customHeight="1" spans="1:3">
      <c r="A11" s="86"/>
      <c r="B11" s="87"/>
      <c r="C11" s="88"/>
    </row>
    <row r="12" s="73" customFormat="1" ht="25" customHeight="1" spans="1:3">
      <c r="A12" s="89"/>
      <c r="B12" s="90"/>
      <c r="C12" s="91"/>
    </row>
    <row r="13" s="73" customFormat="1" ht="25" customHeight="1" spans="1:3">
      <c r="A13" s="92"/>
      <c r="B13" s="90"/>
      <c r="C13" s="90"/>
    </row>
    <row r="14" s="73" customFormat="1" ht="25" customHeight="1" spans="1:3">
      <c r="A14" s="93"/>
      <c r="B14" s="87"/>
      <c r="C14" s="85"/>
    </row>
    <row r="15" s="73" customFormat="1" ht="25" customHeight="1" spans="1:3">
      <c r="A15" s="89"/>
      <c r="B15" s="94"/>
      <c r="C15" s="94"/>
    </row>
    <row r="16" s="73" customFormat="1" spans="1:3">
      <c r="A16" s="85"/>
      <c r="B16" s="85"/>
      <c r="C16" s="85"/>
    </row>
  </sheetData>
  <mergeCells count="1">
    <mergeCell ref="A1:C2"/>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workbookViewId="0">
      <pane xSplit="7" ySplit="4" topLeftCell="H11" activePane="bottomRight" state="frozen"/>
      <selection/>
      <selection pane="topRight"/>
      <selection pane="bottomLeft"/>
      <selection pane="bottomRight" activeCell="A25" sqref="A25"/>
    </sheetView>
  </sheetViews>
  <sheetFormatPr defaultColWidth="9" defaultRowHeight="14.25" outlineLevelCol="6"/>
  <cols>
    <col min="1" max="1" width="29" style="389" customWidth="1"/>
    <col min="2" max="5" width="16.5" style="389" customWidth="1"/>
    <col min="6" max="6" width="16.5" style="390" customWidth="1"/>
    <col min="7" max="7" width="16.5" style="389" customWidth="1"/>
    <col min="8" max="16384" width="9" style="389"/>
  </cols>
  <sheetData>
    <row r="1" s="389" customFormat="1" ht="37" customHeight="1" spans="1:7">
      <c r="A1" s="424" t="s">
        <v>11</v>
      </c>
      <c r="B1" s="424"/>
      <c r="C1" s="424"/>
      <c r="D1" s="424"/>
      <c r="E1" s="424"/>
      <c r="F1" s="425"/>
      <c r="G1" s="424"/>
    </row>
    <row r="2" s="389" customFormat="1" ht="27" customHeight="1" spans="1:7">
      <c r="A2" s="426"/>
      <c r="B2" s="426"/>
      <c r="C2" s="426"/>
      <c r="D2" s="426"/>
      <c r="E2" s="427"/>
      <c r="F2" s="428" t="s">
        <v>88</v>
      </c>
      <c r="G2" s="429"/>
    </row>
    <row r="3" s="423" customFormat="1" ht="20.25" spans="1:7">
      <c r="A3" s="430" t="s">
        <v>89</v>
      </c>
      <c r="B3" s="431" t="s">
        <v>90</v>
      </c>
      <c r="C3" s="431" t="s">
        <v>91</v>
      </c>
      <c r="D3" s="431" t="s">
        <v>92</v>
      </c>
      <c r="E3" s="432" t="s">
        <v>93</v>
      </c>
      <c r="F3" s="432" t="s">
        <v>94</v>
      </c>
      <c r="G3" s="431" t="s">
        <v>95</v>
      </c>
    </row>
    <row r="4" s="423" customFormat="1" ht="20.25" spans="1:7">
      <c r="A4" s="430"/>
      <c r="B4" s="433"/>
      <c r="C4" s="433"/>
      <c r="D4" s="433"/>
      <c r="E4" s="434"/>
      <c r="F4" s="434"/>
      <c r="G4" s="431"/>
    </row>
    <row r="5" s="389" customFormat="1" ht="25" customHeight="1" spans="1:7">
      <c r="A5" s="435" t="s">
        <v>96</v>
      </c>
      <c r="B5" s="436">
        <v>23530</v>
      </c>
      <c r="C5" s="436">
        <v>22014</v>
      </c>
      <c r="D5" s="464">
        <v>21519</v>
      </c>
      <c r="E5" s="437">
        <f>D5/B5*100</f>
        <v>91.4534636634084</v>
      </c>
      <c r="F5" s="438">
        <f>(D5-C5)/C5*100</f>
        <v>-2.24856909239575</v>
      </c>
      <c r="G5" s="439"/>
    </row>
    <row r="6" s="389" customFormat="1" ht="25" customHeight="1" spans="1:7">
      <c r="A6" s="440" t="s">
        <v>97</v>
      </c>
      <c r="B6" s="441">
        <v>9470</v>
      </c>
      <c r="C6" s="442">
        <v>8860</v>
      </c>
      <c r="D6" s="442">
        <v>7042</v>
      </c>
      <c r="E6" s="443">
        <f t="shared" ref="E6:E28" si="0">D6/B6*100</f>
        <v>74.3611404435058</v>
      </c>
      <c r="F6" s="444">
        <f>(D6-C6)/C6*100</f>
        <v>-20.5191873589165</v>
      </c>
      <c r="G6" s="445"/>
    </row>
    <row r="7" s="389" customFormat="1" ht="25" customHeight="1" spans="1:7">
      <c r="A7" s="446" t="s">
        <v>98</v>
      </c>
      <c r="B7" s="447">
        <v>2990</v>
      </c>
      <c r="C7" s="442">
        <v>2801</v>
      </c>
      <c r="D7" s="442">
        <v>1869</v>
      </c>
      <c r="E7" s="443">
        <f t="shared" si="0"/>
        <v>62.5083612040134</v>
      </c>
      <c r="F7" s="444">
        <f t="shared" ref="F7:F28" si="1">(D7-C7)/C7*100</f>
        <v>-33.2738307747233</v>
      </c>
      <c r="G7" s="445"/>
    </row>
    <row r="8" s="389" customFormat="1" ht="25" customHeight="1" spans="1:7">
      <c r="A8" s="446" t="s">
        <v>99</v>
      </c>
      <c r="B8" s="447">
        <v>450</v>
      </c>
      <c r="C8" s="442">
        <v>419</v>
      </c>
      <c r="D8" s="442">
        <v>460</v>
      </c>
      <c r="E8" s="443">
        <f t="shared" si="0"/>
        <v>102.222222222222</v>
      </c>
      <c r="F8" s="444">
        <f t="shared" si="1"/>
        <v>9.78520286396181</v>
      </c>
      <c r="G8" s="445"/>
    </row>
    <row r="9" s="389" customFormat="1" ht="25" customHeight="1" spans="1:7">
      <c r="A9" s="440" t="s">
        <v>100</v>
      </c>
      <c r="B9" s="447">
        <v>2040</v>
      </c>
      <c r="C9" s="442">
        <v>1913</v>
      </c>
      <c r="D9" s="442">
        <v>1562</v>
      </c>
      <c r="E9" s="443">
        <f t="shared" si="0"/>
        <v>76.5686274509804</v>
      </c>
      <c r="F9" s="444">
        <f t="shared" si="1"/>
        <v>-18.3481442760063</v>
      </c>
      <c r="G9" s="445"/>
    </row>
    <row r="10" s="389" customFormat="1" ht="25" customHeight="1" spans="1:7">
      <c r="A10" s="440" t="s">
        <v>101</v>
      </c>
      <c r="B10" s="441">
        <v>1670</v>
      </c>
      <c r="C10" s="442">
        <v>1563</v>
      </c>
      <c r="D10" s="442">
        <v>1391</v>
      </c>
      <c r="E10" s="443">
        <f t="shared" si="0"/>
        <v>83.2934131736527</v>
      </c>
      <c r="F10" s="444">
        <f t="shared" si="1"/>
        <v>-11.0044785668586</v>
      </c>
      <c r="G10" s="445"/>
    </row>
    <row r="11" s="389" customFormat="1" ht="25" customHeight="1" spans="1:7">
      <c r="A11" s="440" t="s">
        <v>102</v>
      </c>
      <c r="B11" s="447">
        <v>1200</v>
      </c>
      <c r="C11" s="442">
        <v>1119</v>
      </c>
      <c r="D11" s="442">
        <v>1143</v>
      </c>
      <c r="E11" s="443">
        <f t="shared" si="0"/>
        <v>95.25</v>
      </c>
      <c r="F11" s="444">
        <f t="shared" si="1"/>
        <v>2.14477211796247</v>
      </c>
      <c r="G11" s="445"/>
    </row>
    <row r="12" s="389" customFormat="1" ht="25" customHeight="1" spans="1:7">
      <c r="A12" s="440" t="s">
        <v>103</v>
      </c>
      <c r="B12" s="447">
        <v>700</v>
      </c>
      <c r="C12" s="442">
        <v>649</v>
      </c>
      <c r="D12" s="442">
        <v>585</v>
      </c>
      <c r="E12" s="443">
        <f t="shared" si="0"/>
        <v>83.5714285714286</v>
      </c>
      <c r="F12" s="444">
        <f t="shared" si="1"/>
        <v>-9.8613251155624</v>
      </c>
      <c r="G12" s="445"/>
    </row>
    <row r="13" s="389" customFormat="1" ht="25" customHeight="1" spans="1:7">
      <c r="A13" s="440" t="s">
        <v>104</v>
      </c>
      <c r="B13" s="447">
        <v>850</v>
      </c>
      <c r="C13" s="442">
        <v>794</v>
      </c>
      <c r="D13" s="442">
        <v>769</v>
      </c>
      <c r="E13" s="443">
        <f t="shared" si="0"/>
        <v>90.4705882352941</v>
      </c>
      <c r="F13" s="444">
        <f t="shared" si="1"/>
        <v>-3.14861460957179</v>
      </c>
      <c r="G13" s="445"/>
    </row>
    <row r="14" s="389" customFormat="1" ht="25" customHeight="1" spans="1:7">
      <c r="A14" s="440" t="s">
        <v>105</v>
      </c>
      <c r="B14" s="447">
        <v>980</v>
      </c>
      <c r="C14" s="442">
        <v>916</v>
      </c>
      <c r="D14" s="442">
        <v>840</v>
      </c>
      <c r="E14" s="443">
        <f t="shared" si="0"/>
        <v>85.7142857142857</v>
      </c>
      <c r="F14" s="444">
        <f t="shared" si="1"/>
        <v>-8.29694323144105</v>
      </c>
      <c r="G14" s="445"/>
    </row>
    <row r="15" s="389" customFormat="1" ht="25" customHeight="1" spans="1:7">
      <c r="A15" s="440" t="s">
        <v>106</v>
      </c>
      <c r="B15" s="447">
        <v>230</v>
      </c>
      <c r="C15" s="442">
        <v>218</v>
      </c>
      <c r="D15" s="442">
        <v>247</v>
      </c>
      <c r="E15" s="443">
        <f t="shared" si="0"/>
        <v>107.391304347826</v>
      </c>
      <c r="F15" s="444">
        <f t="shared" si="1"/>
        <v>13.302752293578</v>
      </c>
      <c r="G15" s="445"/>
    </row>
    <row r="16" s="389" customFormat="1" ht="25" customHeight="1" spans="1:7">
      <c r="A16" s="440" t="s">
        <v>107</v>
      </c>
      <c r="B16" s="447">
        <v>700</v>
      </c>
      <c r="C16" s="442">
        <v>657</v>
      </c>
      <c r="D16" s="442">
        <v>3901</v>
      </c>
      <c r="E16" s="443">
        <f t="shared" si="0"/>
        <v>557.285714285714</v>
      </c>
      <c r="F16" s="444">
        <f t="shared" si="1"/>
        <v>493.759512937595</v>
      </c>
      <c r="G16" s="445"/>
    </row>
    <row r="17" s="389" customFormat="1" ht="25" customHeight="1" spans="1:7">
      <c r="A17" s="440" t="s">
        <v>108</v>
      </c>
      <c r="B17" s="447">
        <v>2250</v>
      </c>
      <c r="C17" s="442">
        <v>2105</v>
      </c>
      <c r="D17" s="442">
        <v>1710</v>
      </c>
      <c r="E17" s="443">
        <f t="shared" si="0"/>
        <v>76</v>
      </c>
      <c r="F17" s="444">
        <f t="shared" si="1"/>
        <v>-18.7648456057007</v>
      </c>
      <c r="G17" s="445"/>
    </row>
    <row r="18" s="389" customFormat="1" ht="25" customHeight="1" spans="1:7">
      <c r="A18" s="435" t="s">
        <v>109</v>
      </c>
      <c r="B18" s="436">
        <v>8050</v>
      </c>
      <c r="C18" s="436">
        <v>28001</v>
      </c>
      <c r="D18" s="436">
        <v>8033</v>
      </c>
      <c r="E18" s="437">
        <f t="shared" si="0"/>
        <v>99.7888198757764</v>
      </c>
      <c r="F18" s="438">
        <f t="shared" si="1"/>
        <v>-71.3117388664691</v>
      </c>
      <c r="G18" s="439"/>
    </row>
    <row r="19" s="389" customFormat="1" ht="25" customHeight="1" spans="1:7">
      <c r="A19" s="446" t="s">
        <v>110</v>
      </c>
      <c r="B19" s="447">
        <v>1760</v>
      </c>
      <c r="C19" s="448">
        <v>17159</v>
      </c>
      <c r="D19" s="448">
        <v>1685</v>
      </c>
      <c r="E19" s="443">
        <f t="shared" si="0"/>
        <v>95.7386363636364</v>
      </c>
      <c r="F19" s="444">
        <f t="shared" si="1"/>
        <v>-90.1800804242671</v>
      </c>
      <c r="G19" s="445"/>
    </row>
    <row r="20" s="389" customFormat="1" ht="25" customHeight="1" spans="1:7">
      <c r="A20" s="446" t="s">
        <v>111</v>
      </c>
      <c r="B20" s="447">
        <v>1170</v>
      </c>
      <c r="C20" s="448">
        <v>5319</v>
      </c>
      <c r="D20" s="448">
        <v>642</v>
      </c>
      <c r="E20" s="443">
        <f t="shared" si="0"/>
        <v>54.8717948717949</v>
      </c>
      <c r="F20" s="444">
        <f t="shared" si="1"/>
        <v>-87.9300620417372</v>
      </c>
      <c r="G20" s="445"/>
    </row>
    <row r="21" s="389" customFormat="1" ht="25" customHeight="1" spans="1:7">
      <c r="A21" s="446" t="s">
        <v>112</v>
      </c>
      <c r="B21" s="447">
        <v>3790</v>
      </c>
      <c r="C21" s="448">
        <v>3646</v>
      </c>
      <c r="D21" s="448">
        <v>2647</v>
      </c>
      <c r="E21" s="443">
        <f t="shared" si="0"/>
        <v>69.8416886543536</v>
      </c>
      <c r="F21" s="444">
        <f t="shared" si="1"/>
        <v>-27.3998902907296</v>
      </c>
      <c r="G21" s="449"/>
    </row>
    <row r="22" s="389" customFormat="1" ht="25" customHeight="1" spans="1:7">
      <c r="A22" s="446" t="s">
        <v>113</v>
      </c>
      <c r="B22" s="447">
        <v>1030</v>
      </c>
      <c r="C22" s="448">
        <v>1028</v>
      </c>
      <c r="D22" s="448">
        <v>2526</v>
      </c>
      <c r="E22" s="443">
        <f t="shared" si="0"/>
        <v>245.242718446602</v>
      </c>
      <c r="F22" s="444">
        <f t="shared" si="1"/>
        <v>145.719844357977</v>
      </c>
      <c r="G22" s="450"/>
    </row>
    <row r="23" s="389" customFormat="1" ht="25" customHeight="1" spans="1:7">
      <c r="A23" s="446" t="s">
        <v>114</v>
      </c>
      <c r="B23" s="447"/>
      <c r="C23" s="451">
        <v>29</v>
      </c>
      <c r="D23" s="451">
        <v>20</v>
      </c>
      <c r="E23" s="437"/>
      <c r="F23" s="444">
        <f t="shared" si="1"/>
        <v>-31.0344827586207</v>
      </c>
      <c r="G23" s="445"/>
    </row>
    <row r="24" s="389" customFormat="1" ht="25" customHeight="1" spans="1:7">
      <c r="A24" s="446" t="s">
        <v>115</v>
      </c>
      <c r="B24" s="447">
        <v>300</v>
      </c>
      <c r="C24" s="451">
        <v>820</v>
      </c>
      <c r="D24" s="451">
        <v>513</v>
      </c>
      <c r="E24" s="443">
        <f t="shared" si="0"/>
        <v>171</v>
      </c>
      <c r="F24" s="444">
        <f t="shared" si="1"/>
        <v>-37.4390243902439</v>
      </c>
      <c r="G24" s="445"/>
    </row>
    <row r="25" s="389" customFormat="1" ht="25" customHeight="1" spans="1:7">
      <c r="A25" s="446" t="s">
        <v>116</v>
      </c>
      <c r="B25" s="447"/>
      <c r="C25" s="442"/>
      <c r="D25" s="442"/>
      <c r="E25" s="437"/>
      <c r="F25" s="438"/>
      <c r="G25" s="445"/>
    </row>
    <row r="26" s="389" customFormat="1" ht="25" customHeight="1" spans="1:7">
      <c r="A26" s="452" t="s">
        <v>117</v>
      </c>
      <c r="B26" s="436">
        <v>31580</v>
      </c>
      <c r="C26" s="436">
        <v>50015</v>
      </c>
      <c r="D26" s="436">
        <v>29552</v>
      </c>
      <c r="E26" s="437">
        <f t="shared" si="0"/>
        <v>93.5782140595313</v>
      </c>
      <c r="F26" s="438">
        <f t="shared" si="1"/>
        <v>-40.9137258822353</v>
      </c>
      <c r="G26" s="453"/>
    </row>
    <row r="27" s="389" customFormat="1" ht="25" customHeight="1" spans="1:7">
      <c r="A27" s="465" t="s">
        <v>118</v>
      </c>
      <c r="B27" s="447">
        <v>27800</v>
      </c>
      <c r="C27" s="442">
        <v>25537</v>
      </c>
      <c r="D27" s="442">
        <v>26403</v>
      </c>
      <c r="E27" s="437">
        <f t="shared" si="0"/>
        <v>94.9748201438849</v>
      </c>
      <c r="F27" s="438">
        <f t="shared" si="1"/>
        <v>3.39115792771273</v>
      </c>
      <c r="G27" s="439"/>
    </row>
    <row r="28" s="389" customFormat="1" ht="25" customHeight="1" spans="1:7">
      <c r="A28" s="452" t="s">
        <v>119</v>
      </c>
      <c r="B28" s="436">
        <v>59380</v>
      </c>
      <c r="C28" s="436">
        <v>75552</v>
      </c>
      <c r="D28" s="436">
        <v>55955</v>
      </c>
      <c r="E28" s="437">
        <f t="shared" si="0"/>
        <v>94.2320646682385</v>
      </c>
      <c r="F28" s="438">
        <f t="shared" si="1"/>
        <v>-25.9384265141889</v>
      </c>
      <c r="G28" s="439"/>
    </row>
    <row r="29" s="389" customFormat="1" ht="18.75" customHeight="1" spans="1:7">
      <c r="A29" s="466"/>
      <c r="B29" s="466"/>
      <c r="C29" s="466"/>
      <c r="D29" s="466"/>
      <c r="E29" s="466"/>
      <c r="F29" s="467"/>
      <c r="G29" s="466"/>
    </row>
    <row r="30" s="389" customFormat="1" spans="1:7">
      <c r="A30" s="466"/>
      <c r="B30" s="466"/>
      <c r="C30" s="466"/>
      <c r="D30" s="466"/>
      <c r="E30" s="466"/>
      <c r="F30" s="467"/>
      <c r="G30" s="466"/>
    </row>
  </sheetData>
  <mergeCells count="9">
    <mergeCell ref="A1:G1"/>
    <mergeCell ref="F2:G2"/>
    <mergeCell ref="A3:A4"/>
    <mergeCell ref="B3:B4"/>
    <mergeCell ref="C3:C4"/>
    <mergeCell ref="D3:D4"/>
    <mergeCell ref="E3:E4"/>
    <mergeCell ref="F3:F4"/>
    <mergeCell ref="G3:G4"/>
  </mergeCells>
  <pageMargins left="0.7" right="0.7" top="0.75" bottom="0.75"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F9" sqref="F9"/>
    </sheetView>
  </sheetViews>
  <sheetFormatPr defaultColWidth="8" defaultRowHeight="13.5"/>
  <cols>
    <col min="1" max="1" width="39.6583333333333" style="69"/>
    <col min="2" max="2" width="22.5916666666667" style="69"/>
    <col min="3" max="5" width="18.95" style="69"/>
    <col min="6" max="6" width="23.4666666666667" style="69"/>
    <col min="7" max="9" width="18.95" style="69"/>
    <col min="10" max="16384" width="8" style="68"/>
  </cols>
  <sheetData>
    <row r="1" s="68" customFormat="1" ht="45" customHeight="1" spans="1:9">
      <c r="A1" s="44" t="s">
        <v>1620</v>
      </c>
      <c r="B1" s="45"/>
      <c r="C1" s="45"/>
      <c r="D1" s="45"/>
      <c r="E1" s="45"/>
      <c r="F1" s="45"/>
      <c r="G1" s="45"/>
      <c r="H1" s="45"/>
      <c r="I1" s="45"/>
    </row>
    <row r="2" s="68" customFormat="1" ht="18.75" customHeight="1" spans="1:9">
      <c r="A2" s="47"/>
      <c r="B2" s="47"/>
      <c r="C2" s="47"/>
      <c r="D2" s="47"/>
      <c r="E2" s="47"/>
      <c r="F2" s="47"/>
      <c r="G2" s="47"/>
      <c r="H2" s="47"/>
      <c r="I2" s="65" t="s">
        <v>281</v>
      </c>
    </row>
    <row r="3" s="68" customFormat="1" ht="36.75" customHeight="1" spans="1:9">
      <c r="A3" s="50" t="s">
        <v>1621</v>
      </c>
      <c r="B3" s="54" t="s">
        <v>286</v>
      </c>
      <c r="C3" s="70" t="s">
        <v>1622</v>
      </c>
      <c r="D3" s="54" t="s">
        <v>1623</v>
      </c>
      <c r="E3" s="54" t="s">
        <v>1624</v>
      </c>
      <c r="F3" s="54" t="s">
        <v>1625</v>
      </c>
      <c r="G3" s="54" t="s">
        <v>1626</v>
      </c>
      <c r="H3" s="54" t="s">
        <v>1627</v>
      </c>
      <c r="I3" s="54" t="s">
        <v>1628</v>
      </c>
    </row>
    <row r="4" s="68" customFormat="1" ht="27" customHeight="1" spans="1:9">
      <c r="A4" s="55" t="s">
        <v>1629</v>
      </c>
      <c r="B4" s="56">
        <v>609652070.3</v>
      </c>
      <c r="C4" s="56">
        <v>0</v>
      </c>
      <c r="D4" s="56">
        <v>211344557.26</v>
      </c>
      <c r="E4" s="56">
        <v>398307513.04</v>
      </c>
      <c r="F4" s="56"/>
      <c r="G4" s="56"/>
      <c r="H4" s="56">
        <v>0</v>
      </c>
      <c r="I4" s="56">
        <v>0</v>
      </c>
    </row>
    <row r="5" s="68" customFormat="1" ht="27" customHeight="1" spans="1:9">
      <c r="A5" s="58" t="s">
        <v>1630</v>
      </c>
      <c r="B5" s="56">
        <v>228123935.4</v>
      </c>
      <c r="C5" s="56">
        <v>0</v>
      </c>
      <c r="D5" s="56">
        <v>35607180</v>
      </c>
      <c r="E5" s="56">
        <v>192516755.4</v>
      </c>
      <c r="F5" s="56"/>
      <c r="G5" s="56"/>
      <c r="H5" s="56">
        <v>0</v>
      </c>
      <c r="I5" s="56">
        <v>0</v>
      </c>
    </row>
    <row r="6" s="68" customFormat="1" ht="27" customHeight="1" spans="1:9">
      <c r="A6" s="58" t="s">
        <v>1631</v>
      </c>
      <c r="B6" s="56">
        <v>365393200</v>
      </c>
      <c r="C6" s="56">
        <v>0</v>
      </c>
      <c r="D6" s="56">
        <v>170403200</v>
      </c>
      <c r="E6" s="56">
        <v>194990000</v>
      </c>
      <c r="F6" s="56"/>
      <c r="G6" s="56"/>
      <c r="H6" s="56">
        <v>0</v>
      </c>
      <c r="I6" s="56">
        <v>0</v>
      </c>
    </row>
    <row r="7" s="68" customFormat="1" ht="27" customHeight="1" spans="1:9">
      <c r="A7" s="60" t="s">
        <v>1632</v>
      </c>
      <c r="B7" s="56">
        <v>5510851.87</v>
      </c>
      <c r="C7" s="56">
        <v>0</v>
      </c>
      <c r="D7" s="56">
        <v>4529759.81</v>
      </c>
      <c r="E7" s="56">
        <v>981092.06</v>
      </c>
      <c r="F7" s="56"/>
      <c r="G7" s="56"/>
      <c r="H7" s="56">
        <v>0</v>
      </c>
      <c r="I7" s="56">
        <v>0</v>
      </c>
    </row>
    <row r="8" s="68" customFormat="1" ht="27" customHeight="1" spans="1:9">
      <c r="A8" s="60" t="s">
        <v>1633</v>
      </c>
      <c r="B8" s="56">
        <v>88956.11</v>
      </c>
      <c r="C8" s="56">
        <v>0</v>
      </c>
      <c r="D8" s="56">
        <v>88956.11</v>
      </c>
      <c r="E8" s="56"/>
      <c r="F8" s="56"/>
      <c r="G8" s="56"/>
      <c r="H8" s="56"/>
      <c r="I8" s="56"/>
    </row>
    <row r="9" s="68" customFormat="1" ht="27" customHeight="1" spans="1:9">
      <c r="A9" s="60" t="s">
        <v>1634</v>
      </c>
      <c r="B9" s="56">
        <v>10213738.16</v>
      </c>
      <c r="C9" s="56">
        <v>0</v>
      </c>
      <c r="D9" s="56">
        <v>394072.58</v>
      </c>
      <c r="E9" s="56">
        <v>9819665.58</v>
      </c>
      <c r="F9" s="56"/>
      <c r="G9" s="56"/>
      <c r="H9" s="56"/>
      <c r="I9" s="56">
        <v>0</v>
      </c>
    </row>
    <row r="10" s="68" customFormat="1" ht="27" customHeight="1" spans="1:9">
      <c r="A10" s="60" t="s">
        <v>1635</v>
      </c>
      <c r="B10" s="56">
        <v>321388.76</v>
      </c>
      <c r="C10" s="56">
        <v>0</v>
      </c>
      <c r="D10" s="56">
        <v>321388.76</v>
      </c>
      <c r="E10" s="56">
        <v>0</v>
      </c>
      <c r="F10" s="56"/>
      <c r="G10" s="56"/>
      <c r="H10" s="56">
        <v>0</v>
      </c>
      <c r="I10" s="56">
        <v>0</v>
      </c>
    </row>
    <row r="11" s="68" customFormat="1" ht="27" customHeight="1" spans="1:9">
      <c r="A11" s="60" t="s">
        <v>1636</v>
      </c>
      <c r="B11" s="56">
        <v>0</v>
      </c>
      <c r="C11" s="56">
        <v>0</v>
      </c>
      <c r="D11" s="56"/>
      <c r="E11" s="56"/>
      <c r="F11" s="56"/>
      <c r="G11" s="56"/>
      <c r="H11" s="56"/>
      <c r="I11" s="56"/>
    </row>
    <row r="12" s="68" customFormat="1" ht="27" customHeight="1" spans="1:9">
      <c r="A12" s="60" t="s">
        <v>1637</v>
      </c>
      <c r="B12" s="56">
        <v>0</v>
      </c>
      <c r="C12" s="56">
        <v>0</v>
      </c>
      <c r="D12" s="56"/>
      <c r="E12" s="56"/>
      <c r="F12" s="56"/>
      <c r="G12" s="56"/>
      <c r="H12" s="56"/>
      <c r="I12" s="56"/>
    </row>
    <row r="13" s="68" customFormat="1" ht="27" customHeight="1" spans="1:9">
      <c r="A13" s="58" t="s">
        <v>1638</v>
      </c>
      <c r="B13" s="56">
        <v>571381499.54</v>
      </c>
      <c r="C13" s="56">
        <v>0</v>
      </c>
      <c r="D13" s="56">
        <v>161489819.79</v>
      </c>
      <c r="E13" s="56">
        <v>409891679.75</v>
      </c>
      <c r="F13" s="56"/>
      <c r="G13" s="56"/>
      <c r="H13" s="56">
        <v>0</v>
      </c>
      <c r="I13" s="56">
        <v>0</v>
      </c>
    </row>
    <row r="14" s="68" customFormat="1" ht="27" customHeight="1" spans="1:9">
      <c r="A14" s="58" t="s">
        <v>1639</v>
      </c>
      <c r="B14" s="56">
        <v>570730288.75</v>
      </c>
      <c r="C14" s="56">
        <v>0</v>
      </c>
      <c r="D14" s="56">
        <v>161268105.37</v>
      </c>
      <c r="E14" s="56">
        <v>409462183.38</v>
      </c>
      <c r="F14" s="56"/>
      <c r="G14" s="56"/>
      <c r="H14" s="56">
        <v>0</v>
      </c>
      <c r="I14" s="56">
        <v>0</v>
      </c>
    </row>
    <row r="15" s="68" customFormat="1" ht="27" customHeight="1" spans="1:9">
      <c r="A15" s="58" t="s">
        <v>1640</v>
      </c>
      <c r="B15" s="56">
        <v>651210.79</v>
      </c>
      <c r="C15" s="56">
        <v>0</v>
      </c>
      <c r="D15" s="56">
        <v>221714.42</v>
      </c>
      <c r="E15" s="56">
        <v>429496.37</v>
      </c>
      <c r="F15" s="56"/>
      <c r="G15" s="56"/>
      <c r="H15" s="56"/>
      <c r="I15" s="56">
        <v>0</v>
      </c>
    </row>
    <row r="16" s="68" customFormat="1" ht="27" customHeight="1" spans="1:9">
      <c r="A16" s="60" t="s">
        <v>1641</v>
      </c>
      <c r="B16" s="56">
        <v>0</v>
      </c>
      <c r="C16" s="56">
        <v>0</v>
      </c>
      <c r="D16" s="56">
        <v>0</v>
      </c>
      <c r="E16" s="56">
        <v>0</v>
      </c>
      <c r="F16" s="56"/>
      <c r="G16" s="56"/>
      <c r="H16" s="56">
        <v>0</v>
      </c>
      <c r="I16" s="56">
        <v>0</v>
      </c>
    </row>
    <row r="17" s="68" customFormat="1" ht="27" customHeight="1" spans="1:9">
      <c r="A17" s="60" t="s">
        <v>1642</v>
      </c>
      <c r="B17" s="56">
        <v>0</v>
      </c>
      <c r="C17" s="56">
        <v>0</v>
      </c>
      <c r="D17" s="56"/>
      <c r="E17" s="56"/>
      <c r="F17" s="56"/>
      <c r="G17" s="56"/>
      <c r="H17" s="56"/>
      <c r="I17" s="56"/>
    </row>
    <row r="18" s="68" customFormat="1" ht="27" customHeight="1" spans="1:9">
      <c r="A18" s="60" t="s">
        <v>1643</v>
      </c>
      <c r="B18" s="56">
        <v>0</v>
      </c>
      <c r="C18" s="56">
        <v>0</v>
      </c>
      <c r="D18" s="56"/>
      <c r="E18" s="56"/>
      <c r="F18" s="56"/>
      <c r="G18" s="56"/>
      <c r="H18" s="56"/>
      <c r="I18" s="56"/>
    </row>
    <row r="19" s="68" customFormat="1" ht="27" customHeight="1" spans="1:9">
      <c r="A19" s="55" t="s">
        <v>1644</v>
      </c>
      <c r="B19" s="56">
        <v>38270570.76</v>
      </c>
      <c r="C19" s="56">
        <v>0</v>
      </c>
      <c r="D19" s="56">
        <v>49854737.47</v>
      </c>
      <c r="E19" s="56">
        <v>-11584166.71</v>
      </c>
      <c r="F19" s="56"/>
      <c r="G19" s="56"/>
      <c r="H19" s="56">
        <v>0</v>
      </c>
      <c r="I19" s="56">
        <v>0</v>
      </c>
    </row>
    <row r="20" s="68" customFormat="1" ht="27" customHeight="1" spans="1:9">
      <c r="A20" s="58" t="s">
        <v>1645</v>
      </c>
      <c r="B20" s="56">
        <v>394823009.59</v>
      </c>
      <c r="C20" s="56">
        <v>0</v>
      </c>
      <c r="D20" s="56">
        <v>364313636.5</v>
      </c>
      <c r="E20" s="56">
        <v>30509373.09</v>
      </c>
      <c r="F20" s="56"/>
      <c r="G20" s="56"/>
      <c r="H20" s="56">
        <v>0</v>
      </c>
      <c r="I20" s="56">
        <v>0</v>
      </c>
    </row>
    <row r="21" s="68" customFormat="1" ht="27" customHeight="1" spans="1:9">
      <c r="A21" s="71"/>
      <c r="B21" s="72"/>
      <c r="C21" s="72"/>
      <c r="D21" s="72"/>
      <c r="E21" s="72"/>
      <c r="F21" s="72"/>
      <c r="G21" s="72"/>
      <c r="H21" s="72"/>
      <c r="I21" s="67"/>
    </row>
  </sheetData>
  <mergeCells count="1">
    <mergeCell ref="A1:I1"/>
  </mergeCell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B13" sqref="B13:F15"/>
    </sheetView>
  </sheetViews>
  <sheetFormatPr defaultColWidth="8" defaultRowHeight="14.25"/>
  <cols>
    <col min="1" max="1" width="41.9166666666667" style="43"/>
    <col min="2" max="2" width="23.3416666666667" style="43"/>
    <col min="3" max="3" width="15.9333333333333" style="43"/>
    <col min="4" max="4" width="16.8166666666667" style="43"/>
    <col min="5" max="5" width="19.45" style="43"/>
    <col min="6" max="6" width="21.0833333333333" style="43"/>
    <col min="7" max="8" width="15.6833333333333" style="43"/>
    <col min="9" max="9" width="16.5666666666667" style="43"/>
    <col min="10" max="16384" width="8" style="42"/>
  </cols>
  <sheetData>
    <row r="1" s="42" customFormat="1" ht="45" customHeight="1" spans="1:9">
      <c r="A1" s="44" t="s">
        <v>1646</v>
      </c>
      <c r="B1" s="45"/>
      <c r="C1" s="45"/>
      <c r="D1" s="46"/>
      <c r="E1" s="45"/>
      <c r="F1" s="45"/>
      <c r="G1" s="45"/>
      <c r="H1" s="45"/>
      <c r="I1" s="45"/>
    </row>
    <row r="2" s="42" customFormat="1" ht="19.5" customHeight="1" spans="1:9">
      <c r="A2" s="47"/>
      <c r="B2" s="47"/>
      <c r="C2" s="48"/>
      <c r="D2" s="49"/>
      <c r="E2" s="47"/>
      <c r="F2" s="47"/>
      <c r="G2" s="47"/>
      <c r="H2" s="47"/>
      <c r="I2" s="65" t="s">
        <v>281</v>
      </c>
    </row>
    <row r="3" s="42" customFormat="1" ht="39.75" customHeight="1" spans="1:9">
      <c r="A3" s="50" t="s">
        <v>1621</v>
      </c>
      <c r="B3" s="51" t="s">
        <v>286</v>
      </c>
      <c r="C3" s="52" t="s">
        <v>1647</v>
      </c>
      <c r="D3" s="52" t="s">
        <v>1623</v>
      </c>
      <c r="E3" s="53" t="s">
        <v>1624</v>
      </c>
      <c r="F3" s="54" t="s">
        <v>1648</v>
      </c>
      <c r="G3" s="54" t="s">
        <v>1626</v>
      </c>
      <c r="H3" s="54" t="s">
        <v>1627</v>
      </c>
      <c r="I3" s="51" t="s">
        <v>1628</v>
      </c>
    </row>
    <row r="4" s="42" customFormat="1" ht="27" customHeight="1" spans="1:9">
      <c r="A4" s="55" t="s">
        <v>1629</v>
      </c>
      <c r="B4" s="56">
        <v>711002951.98</v>
      </c>
      <c r="C4" s="57"/>
      <c r="D4" s="57">
        <v>229670012</v>
      </c>
      <c r="E4" s="56">
        <v>481332939.98</v>
      </c>
      <c r="F4" s="56"/>
      <c r="G4" s="56">
        <v>0</v>
      </c>
      <c r="H4" s="56">
        <v>0</v>
      </c>
      <c r="I4" s="66">
        <v>0</v>
      </c>
    </row>
    <row r="5" s="42" customFormat="1" ht="27" customHeight="1" spans="1:9">
      <c r="A5" s="58" t="s">
        <v>1649</v>
      </c>
      <c r="B5" s="59">
        <v>281843851.98</v>
      </c>
      <c r="C5" s="56"/>
      <c r="D5" s="56">
        <v>35740912</v>
      </c>
      <c r="E5" s="56">
        <v>246102939.98</v>
      </c>
      <c r="F5" s="56"/>
      <c r="G5" s="56">
        <v>0</v>
      </c>
      <c r="H5" s="56">
        <v>0</v>
      </c>
      <c r="I5" s="66">
        <v>0</v>
      </c>
    </row>
    <row r="6" s="42" customFormat="1" ht="27" customHeight="1" spans="1:9">
      <c r="A6" s="58" t="s">
        <v>1650</v>
      </c>
      <c r="B6" s="56">
        <v>401296100</v>
      </c>
      <c r="C6" s="56"/>
      <c r="D6" s="56">
        <v>184616100</v>
      </c>
      <c r="E6" s="56">
        <v>216680000</v>
      </c>
      <c r="F6" s="56"/>
      <c r="G6" s="56">
        <v>0</v>
      </c>
      <c r="H6" s="56">
        <v>0</v>
      </c>
      <c r="I6" s="66">
        <v>0</v>
      </c>
    </row>
    <row r="7" s="42" customFormat="1" ht="27" customHeight="1" spans="1:9">
      <c r="A7" s="60" t="s">
        <v>1651</v>
      </c>
      <c r="B7" s="56">
        <v>5250000</v>
      </c>
      <c r="C7" s="56"/>
      <c r="D7" s="56">
        <v>4700000</v>
      </c>
      <c r="E7" s="56">
        <v>550000</v>
      </c>
      <c r="F7" s="56"/>
      <c r="G7" s="56">
        <v>0</v>
      </c>
      <c r="H7" s="56">
        <v>0</v>
      </c>
      <c r="I7" s="66">
        <v>0</v>
      </c>
    </row>
    <row r="8" s="42" customFormat="1" ht="27" customHeight="1" spans="1:9">
      <c r="A8" s="60" t="s">
        <v>1652</v>
      </c>
      <c r="B8" s="56">
        <v>3980000</v>
      </c>
      <c r="C8" s="56"/>
      <c r="D8" s="56">
        <v>3980000</v>
      </c>
      <c r="E8" s="61"/>
      <c r="F8" s="56"/>
      <c r="G8" s="56"/>
      <c r="H8" s="56"/>
      <c r="I8" s="56"/>
    </row>
    <row r="9" s="42" customFormat="1" ht="27" customHeight="1" spans="1:9">
      <c r="A9" s="60" t="s">
        <v>1653</v>
      </c>
      <c r="B9" s="56">
        <v>18330000</v>
      </c>
      <c r="C9" s="56"/>
      <c r="D9" s="56">
        <v>330000</v>
      </c>
      <c r="E9" s="56">
        <v>18000000</v>
      </c>
      <c r="F9" s="56"/>
      <c r="G9" s="56"/>
      <c r="H9" s="56"/>
      <c r="I9" s="56">
        <v>0</v>
      </c>
    </row>
    <row r="10" s="42" customFormat="1" ht="27" customHeight="1" spans="1:9">
      <c r="A10" s="60" t="s">
        <v>1654</v>
      </c>
      <c r="B10" s="56">
        <v>303000</v>
      </c>
      <c r="C10" s="56"/>
      <c r="D10" s="56">
        <v>303000</v>
      </c>
      <c r="E10" s="56">
        <v>0</v>
      </c>
      <c r="F10" s="56"/>
      <c r="G10" s="56">
        <v>0</v>
      </c>
      <c r="H10" s="56">
        <v>0</v>
      </c>
      <c r="I10" s="56">
        <v>0</v>
      </c>
    </row>
    <row r="11" s="42" customFormat="1" ht="27" customHeight="1" spans="1:9">
      <c r="A11" s="60" t="s">
        <v>1655</v>
      </c>
      <c r="B11" s="56"/>
      <c r="C11" s="56"/>
      <c r="D11" s="56"/>
      <c r="E11" s="56"/>
      <c r="F11" s="56"/>
      <c r="G11" s="56"/>
      <c r="H11" s="56"/>
      <c r="I11" s="56"/>
    </row>
    <row r="12" s="42" customFormat="1" ht="27" customHeight="1" spans="1:9">
      <c r="A12" s="60" t="s">
        <v>1656</v>
      </c>
      <c r="B12" s="56"/>
      <c r="C12" s="56"/>
      <c r="D12" s="56"/>
      <c r="E12" s="56"/>
      <c r="F12" s="56"/>
      <c r="G12" s="56"/>
      <c r="H12" s="56"/>
      <c r="I12" s="56"/>
    </row>
    <row r="13" s="42" customFormat="1" ht="27" customHeight="1" spans="1:9">
      <c r="A13" s="58" t="s">
        <v>1638</v>
      </c>
      <c r="B13" s="56">
        <v>655999625.76</v>
      </c>
      <c r="C13" s="56"/>
      <c r="D13" s="56">
        <v>188631198.4</v>
      </c>
      <c r="E13" s="56">
        <v>467368427.36</v>
      </c>
      <c r="F13" s="56"/>
      <c r="G13" s="56">
        <v>0</v>
      </c>
      <c r="H13" s="56">
        <v>0</v>
      </c>
      <c r="I13" s="56">
        <v>0</v>
      </c>
    </row>
    <row r="14" s="42" customFormat="1" ht="27" customHeight="1" spans="1:9">
      <c r="A14" s="58" t="s">
        <v>1657</v>
      </c>
      <c r="B14" s="56">
        <v>654964625.76</v>
      </c>
      <c r="C14" s="56"/>
      <c r="D14" s="56">
        <v>188396198.4</v>
      </c>
      <c r="E14" s="56">
        <v>466568427.36</v>
      </c>
      <c r="F14" s="56"/>
      <c r="G14" s="56">
        <v>0</v>
      </c>
      <c r="H14" s="56">
        <v>0</v>
      </c>
      <c r="I14" s="56">
        <v>0</v>
      </c>
    </row>
    <row r="15" s="42" customFormat="1" ht="27" customHeight="1" spans="1:9">
      <c r="A15" s="58" t="s">
        <v>1658</v>
      </c>
      <c r="B15" s="56">
        <v>1035000</v>
      </c>
      <c r="C15" s="56"/>
      <c r="D15" s="56">
        <v>235000</v>
      </c>
      <c r="E15" s="56">
        <v>800000</v>
      </c>
      <c r="F15" s="56"/>
      <c r="G15" s="56"/>
      <c r="H15" s="56"/>
      <c r="I15" s="56">
        <v>0</v>
      </c>
    </row>
    <row r="16" s="42" customFormat="1" ht="27" customHeight="1" spans="1:9">
      <c r="A16" s="60" t="s">
        <v>1659</v>
      </c>
      <c r="B16" s="56"/>
      <c r="C16" s="56"/>
      <c r="D16" s="56"/>
      <c r="E16" s="56"/>
      <c r="F16" s="56"/>
      <c r="G16" s="56">
        <v>0</v>
      </c>
      <c r="H16" s="56">
        <v>0</v>
      </c>
      <c r="I16" s="56">
        <v>0</v>
      </c>
    </row>
    <row r="17" s="42" customFormat="1" ht="27" customHeight="1" spans="1:9">
      <c r="A17" s="60" t="s">
        <v>1660</v>
      </c>
      <c r="B17" s="56"/>
      <c r="C17" s="56"/>
      <c r="D17" s="56"/>
      <c r="E17" s="56"/>
      <c r="F17" s="56"/>
      <c r="G17" s="56"/>
      <c r="H17" s="56"/>
      <c r="I17" s="56"/>
    </row>
    <row r="18" s="42" customFormat="1" ht="27" customHeight="1" spans="1:9">
      <c r="A18" s="60" t="s">
        <v>1661</v>
      </c>
      <c r="B18" s="56"/>
      <c r="C18" s="56"/>
      <c r="D18" s="56"/>
      <c r="E18" s="56"/>
      <c r="F18" s="56"/>
      <c r="G18" s="56"/>
      <c r="H18" s="56"/>
      <c r="I18" s="56"/>
    </row>
    <row r="19" s="42" customFormat="1" ht="27" customHeight="1" spans="1:9">
      <c r="A19" s="55" t="s">
        <v>1644</v>
      </c>
      <c r="B19" s="56">
        <v>55003326.22</v>
      </c>
      <c r="C19" s="56">
        <v>0</v>
      </c>
      <c r="D19" s="56">
        <v>41038813.6</v>
      </c>
      <c r="E19" s="56">
        <v>13964512.62</v>
      </c>
      <c r="F19" s="56"/>
      <c r="G19" s="56">
        <v>0</v>
      </c>
      <c r="H19" s="56">
        <v>0</v>
      </c>
      <c r="I19" s="66">
        <v>0</v>
      </c>
    </row>
    <row r="20" s="42" customFormat="1" ht="27" customHeight="1" spans="1:9">
      <c r="A20" s="58" t="s">
        <v>1645</v>
      </c>
      <c r="B20" s="56">
        <v>472609595.54</v>
      </c>
      <c r="C20" s="56">
        <v>0</v>
      </c>
      <c r="D20" s="56">
        <v>396868871.31</v>
      </c>
      <c r="E20" s="56">
        <v>75740724.23</v>
      </c>
      <c r="F20" s="56"/>
      <c r="G20" s="56">
        <v>0</v>
      </c>
      <c r="H20" s="56">
        <v>0</v>
      </c>
      <c r="I20" s="66">
        <v>0</v>
      </c>
    </row>
    <row r="21" s="42" customFormat="1" ht="27" customHeight="1" spans="1:9">
      <c r="A21" s="62"/>
      <c r="B21" s="63"/>
      <c r="C21" s="63"/>
      <c r="D21" s="64"/>
      <c r="E21" s="63"/>
      <c r="F21" s="63"/>
      <c r="G21" s="63"/>
      <c r="H21" s="63"/>
      <c r="I21" s="67"/>
    </row>
  </sheetData>
  <mergeCells count="1">
    <mergeCell ref="A1:I1"/>
  </mergeCell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topLeftCell="A2" workbookViewId="0">
      <selection activeCell="J7" sqref="J7"/>
    </sheetView>
  </sheetViews>
  <sheetFormatPr defaultColWidth="6.875" defaultRowHeight="12.75" customHeight="1" outlineLevelRow="7"/>
  <cols>
    <col min="1" max="1" width="10.875" style="13" customWidth="1"/>
    <col min="2" max="2" width="12.5" style="13" customWidth="1"/>
    <col min="3" max="3" width="18.75" style="13" customWidth="1"/>
    <col min="4" max="4" width="12" style="13" customWidth="1"/>
    <col min="5" max="5" width="11.75" style="13" customWidth="1"/>
    <col min="6" max="6" width="15.5" style="13" customWidth="1"/>
    <col min="7" max="7" width="20.375" style="13" customWidth="1"/>
    <col min="8" max="8" width="10.5" style="13" customWidth="1"/>
    <col min="9" max="9" width="5.125" style="13" customWidth="1"/>
    <col min="10" max="10" width="20.125" style="13" customWidth="1"/>
    <col min="11" max="11" width="11.625" style="13" customWidth="1"/>
    <col min="12" max="12" width="8.625" style="13" customWidth="1"/>
    <col min="13" max="13" width="18" style="13" customWidth="1"/>
    <col min="14" max="14" width="19.375" style="13" customWidth="1"/>
    <col min="15" max="250" width="6.875" style="13" customWidth="1"/>
    <col min="251" max="16384" width="6.875" style="13"/>
  </cols>
  <sheetData>
    <row r="1" s="13" customFormat="1" ht="17.25" customHeight="1"/>
    <row r="2" s="14" customFormat="1" ht="43" customHeight="1" spans="1:14">
      <c r="A2" s="16" t="s">
        <v>1662</v>
      </c>
      <c r="B2" s="16"/>
      <c r="C2" s="16"/>
      <c r="D2" s="16"/>
      <c r="E2" s="16"/>
      <c r="F2" s="16"/>
      <c r="G2" s="16"/>
      <c r="H2" s="17" t="s">
        <v>1663</v>
      </c>
      <c r="I2" s="17"/>
      <c r="J2" s="17"/>
      <c r="K2" s="17"/>
      <c r="L2" s="17"/>
      <c r="M2" s="17"/>
      <c r="N2" s="17"/>
    </row>
    <row r="3" s="13" customFormat="1" ht="18.75" customHeight="1"/>
    <row r="4" s="13" customFormat="1" ht="34" customHeight="1" spans="1:14">
      <c r="A4" s="18" t="s">
        <v>1664</v>
      </c>
      <c r="B4" s="19"/>
      <c r="C4" s="19"/>
      <c r="D4" s="19"/>
      <c r="E4" s="19"/>
      <c r="F4" s="19"/>
      <c r="G4" s="19"/>
      <c r="H4" s="18" t="s">
        <v>1664</v>
      </c>
      <c r="I4" s="19"/>
      <c r="J4" s="19"/>
      <c r="K4" s="19"/>
      <c r="L4" s="19"/>
      <c r="M4" s="19"/>
      <c r="N4" s="38"/>
    </row>
    <row r="5" s="13" customFormat="1" ht="34" customHeight="1" spans="1:14">
      <c r="A5" s="20" t="s">
        <v>1549</v>
      </c>
      <c r="B5" s="21"/>
      <c r="C5" s="18" t="s">
        <v>1665</v>
      </c>
      <c r="D5" s="22" t="s">
        <v>422</v>
      </c>
      <c r="E5" s="23" t="s">
        <v>1666</v>
      </c>
      <c r="F5" s="24"/>
      <c r="G5" s="25"/>
      <c r="H5" s="22" t="s">
        <v>286</v>
      </c>
      <c r="I5" s="22"/>
      <c r="J5" s="22" t="s">
        <v>1665</v>
      </c>
      <c r="K5" s="22" t="s">
        <v>422</v>
      </c>
      <c r="L5" s="24" t="s">
        <v>1666</v>
      </c>
      <c r="M5" s="24"/>
      <c r="N5" s="24"/>
    </row>
    <row r="6" s="13" customFormat="1" ht="47" customHeight="1" spans="1:14">
      <c r="A6" s="26"/>
      <c r="B6" s="27"/>
      <c r="C6" s="20"/>
      <c r="D6" s="28"/>
      <c r="E6" s="29" t="s">
        <v>1598</v>
      </c>
      <c r="F6" s="30" t="s">
        <v>1667</v>
      </c>
      <c r="G6" s="31" t="s">
        <v>457</v>
      </c>
      <c r="H6" s="22"/>
      <c r="I6" s="22"/>
      <c r="J6" s="22"/>
      <c r="K6" s="22"/>
      <c r="L6" s="39" t="s">
        <v>1598</v>
      </c>
      <c r="M6" s="40" t="s">
        <v>1667</v>
      </c>
      <c r="N6" s="40" t="s">
        <v>457</v>
      </c>
    </row>
    <row r="7" s="15" customFormat="1" ht="40" customHeight="1" spans="1:15">
      <c r="A7" s="32">
        <v>498</v>
      </c>
      <c r="B7" s="33"/>
      <c r="C7" s="34"/>
      <c r="D7" s="35">
        <v>51</v>
      </c>
      <c r="E7" s="33">
        <v>447</v>
      </c>
      <c r="F7" s="36"/>
      <c r="G7" s="34"/>
      <c r="H7" s="34">
        <v>473</v>
      </c>
      <c r="I7" s="34"/>
      <c r="J7" s="34"/>
      <c r="K7" s="35">
        <v>50</v>
      </c>
      <c r="L7" s="33">
        <v>423</v>
      </c>
      <c r="M7" s="36">
        <v>95</v>
      </c>
      <c r="N7" s="34">
        <v>328</v>
      </c>
      <c r="O7" s="41"/>
    </row>
    <row r="8" s="13" customFormat="1" ht="151" customHeight="1" spans="1:7">
      <c r="A8" s="37" t="s">
        <v>1668</v>
      </c>
      <c r="B8" s="37"/>
      <c r="C8" s="37"/>
      <c r="D8" s="37"/>
      <c r="E8" s="37"/>
      <c r="F8" s="37"/>
      <c r="G8" s="37"/>
    </row>
  </sheetData>
  <mergeCells count="15">
    <mergeCell ref="A2:G2"/>
    <mergeCell ref="H2:N2"/>
    <mergeCell ref="A4:G4"/>
    <mergeCell ref="H4:N4"/>
    <mergeCell ref="E5:G5"/>
    <mergeCell ref="L5:N5"/>
    <mergeCell ref="A7:B7"/>
    <mergeCell ref="H7:I7"/>
    <mergeCell ref="A8:G8"/>
    <mergeCell ref="C5:C6"/>
    <mergeCell ref="D5:D6"/>
    <mergeCell ref="J5:J6"/>
    <mergeCell ref="K5:K6"/>
    <mergeCell ref="H5:I6"/>
    <mergeCell ref="A5:B6"/>
  </mergeCells>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A1" sqref="A1:C6"/>
    </sheetView>
  </sheetViews>
  <sheetFormatPr defaultColWidth="9" defaultRowHeight="13.5" outlineLevelCol="5"/>
  <cols>
    <col min="1" max="1" width="39.875" customWidth="1"/>
    <col min="2" max="2" width="41.125" customWidth="1"/>
    <col min="3" max="3" width="50.875" customWidth="1"/>
  </cols>
  <sheetData>
    <row r="1" ht="147" customHeight="1" spans="1:3">
      <c r="A1" s="1" t="s">
        <v>1669</v>
      </c>
      <c r="B1" s="10"/>
      <c r="C1" s="10"/>
    </row>
    <row r="2" ht="192" customHeight="1" spans="1:3">
      <c r="A2" s="10"/>
      <c r="B2" s="10"/>
      <c r="C2" s="10"/>
    </row>
    <row r="3" ht="90" customHeight="1" spans="1:3">
      <c r="A3" s="10"/>
      <c r="B3" s="10"/>
      <c r="C3" s="10"/>
    </row>
    <row r="4" ht="50" customHeight="1" spans="1:3">
      <c r="A4" s="10"/>
      <c r="B4" s="10"/>
      <c r="C4" s="10"/>
    </row>
    <row r="5" ht="50" customHeight="1" spans="1:3">
      <c r="A5" s="10"/>
      <c r="B5" s="10"/>
      <c r="C5" s="10"/>
    </row>
    <row r="6" ht="354" customHeight="1" spans="1:6">
      <c r="A6" s="10"/>
      <c r="B6" s="10"/>
      <c r="C6" s="10"/>
      <c r="F6" s="11"/>
    </row>
    <row r="7" ht="50" customHeight="1" spans="1:3">
      <c r="A7" s="11"/>
      <c r="B7" s="11"/>
      <c r="C7" s="11"/>
    </row>
    <row r="8" ht="50" customHeight="1" spans="1:3">
      <c r="A8" s="11"/>
      <c r="B8" s="11"/>
      <c r="C8" s="11"/>
    </row>
    <row r="9" ht="50" customHeight="1" spans="1:3">
      <c r="A9" s="11"/>
      <c r="B9" s="11"/>
      <c r="C9" s="11"/>
    </row>
    <row r="10" ht="50" customHeight="1" spans="1:3">
      <c r="A10" s="11"/>
      <c r="B10" s="11"/>
      <c r="C10" s="11"/>
    </row>
    <row r="11" ht="50" customHeight="1" spans="1:6">
      <c r="A11" s="11"/>
      <c r="B11" s="11"/>
      <c r="C11" s="11"/>
      <c r="F11" s="12"/>
    </row>
    <row r="12" ht="50" customHeight="1" spans="1:3">
      <c r="A12" s="11"/>
      <c r="B12" s="11"/>
      <c r="C12" s="11"/>
    </row>
    <row r="13" ht="50" customHeight="1" spans="1:3">
      <c r="A13" s="11"/>
      <c r="B13" s="11"/>
      <c r="C13" s="11"/>
    </row>
    <row r="14" ht="50" customHeight="1" spans="1:3">
      <c r="A14" s="11"/>
      <c r="B14" s="11"/>
      <c r="C14" s="11"/>
    </row>
    <row r="15" ht="50" customHeight="1" spans="1:3">
      <c r="A15" s="11"/>
      <c r="B15" s="11"/>
      <c r="C15" s="11"/>
    </row>
  </sheetData>
  <mergeCells count="1">
    <mergeCell ref="A1:C6"/>
  </mergeCells>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3.5" outlineLevelRow="5"/>
  <cols>
    <col min="1" max="1" width="92.25" customWidth="1"/>
  </cols>
  <sheetData>
    <row r="1" ht="409" customHeight="1" spans="1:1">
      <c r="A1" s="9" t="s">
        <v>1670</v>
      </c>
    </row>
    <row r="2" ht="83" customHeight="1"/>
    <row r="6" spans="1:1">
      <c r="A6" t="s">
        <v>1671</v>
      </c>
    </row>
  </sheetData>
  <pageMargins left="0.75" right="0.75" top="1" bottom="1" header="0.5" footer="0.5"/>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A1" sqref="A1"/>
    </sheetView>
  </sheetViews>
  <sheetFormatPr defaultColWidth="9" defaultRowHeight="13.5" customHeight="1" outlineLevelCol="1"/>
  <cols>
    <col min="1" max="1" width="89.5" style="2" customWidth="1"/>
    <col min="2" max="16384" width="9" style="2"/>
  </cols>
  <sheetData>
    <row r="1" s="2" customFormat="1" ht="374" customHeight="1" spans="1:2">
      <c r="A1" s="3" t="s">
        <v>1672</v>
      </c>
      <c r="B1" s="4"/>
    </row>
    <row r="2" s="2" customFormat="1" ht="20.25" spans="1:1">
      <c r="A2" s="5" t="s">
        <v>0</v>
      </c>
    </row>
    <row r="3" s="2" customFormat="1" ht="20.25" spans="1:1">
      <c r="A3" s="5"/>
    </row>
    <row r="4" s="2" customFormat="1" ht="20.25" spans="1:1">
      <c r="A4" s="6"/>
    </row>
    <row r="5" s="2" customFormat="1" ht="20.25" spans="1:1">
      <c r="A5" s="5"/>
    </row>
    <row r="6" s="2" customFormat="1" ht="20.25" spans="1:1">
      <c r="A6" s="6"/>
    </row>
    <row r="7" s="2" customFormat="1" ht="20.25" spans="1:1">
      <c r="A7" s="7"/>
    </row>
    <row r="8" s="2" customFormat="1" ht="14.25" spans="1:1">
      <c r="A8" s="8" t="s">
        <v>0</v>
      </c>
    </row>
    <row r="9" s="2" customFormat="1" ht="14.25" spans="1:1">
      <c r="A9" s="8" t="s">
        <v>0</v>
      </c>
    </row>
  </sheetData>
  <pageMargins left="0.75" right="0.75" top="1" bottom="1" header="0.5" footer="0.5"/>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G1" sqref="G1"/>
    </sheetView>
  </sheetViews>
  <sheetFormatPr defaultColWidth="9" defaultRowHeight="13.5" outlineLevelRow="1"/>
  <cols>
    <col min="1" max="1" width="94.625" customWidth="1"/>
  </cols>
  <sheetData>
    <row r="1" ht="357" customHeight="1" spans="1:1">
      <c r="A1" s="1" t="s">
        <v>1673</v>
      </c>
    </row>
    <row r="2" ht="90" customHeight="1" spans="1:1">
      <c r="A2" s="1"/>
    </row>
  </sheetData>
  <mergeCells count="1">
    <mergeCell ref="A1:A2"/>
  </mergeCells>
  <pageMargins left="0.75" right="0.75" top="1" bottom="1" header="0.5" footer="0.5"/>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4" workbookViewId="0">
      <selection activeCell="M47" sqref="M47"/>
    </sheetView>
  </sheetViews>
  <sheetFormatPr defaultColWidth="9" defaultRowHeight="13.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pane xSplit="7" ySplit="4" topLeftCell="H19" activePane="bottomRight" state="frozen"/>
      <selection/>
      <selection pane="topRight"/>
      <selection pane="bottomLeft"/>
      <selection pane="bottomRight" activeCell="D30" sqref="D30"/>
    </sheetView>
  </sheetViews>
  <sheetFormatPr defaultColWidth="9" defaultRowHeight="14.25" outlineLevelCol="6"/>
  <cols>
    <col min="1" max="1" width="33.375" style="389" customWidth="1"/>
    <col min="2" max="2" width="14.375" style="389" customWidth="1"/>
    <col min="3" max="3" width="14.75" style="389" customWidth="1"/>
    <col min="4" max="4" width="14.125" style="389" customWidth="1"/>
    <col min="5" max="5" width="15.125" style="389" customWidth="1"/>
    <col min="6" max="6" width="14.125" style="390" customWidth="1"/>
    <col min="7" max="7" width="12" style="389" customWidth="1"/>
    <col min="8" max="16384" width="9" style="389"/>
  </cols>
  <sheetData>
    <row r="1" s="389" customFormat="1" ht="44" customHeight="1" spans="1:7">
      <c r="A1" s="391" t="s">
        <v>14</v>
      </c>
      <c r="B1" s="391"/>
      <c r="C1" s="391"/>
      <c r="D1" s="391"/>
      <c r="E1" s="391"/>
      <c r="F1" s="392"/>
      <c r="G1" s="391"/>
    </row>
    <row r="2" s="389" customFormat="1" ht="20" customHeight="1" spans="1:7">
      <c r="A2" s="393"/>
      <c r="B2" s="393"/>
      <c r="C2" s="393"/>
      <c r="D2" s="393"/>
      <c r="E2" s="394"/>
      <c r="F2" s="395" t="s">
        <v>88</v>
      </c>
      <c r="G2" s="396"/>
    </row>
    <row r="3" s="389" customFormat="1" ht="17" customHeight="1" spans="1:7">
      <c r="A3" s="397" t="s">
        <v>89</v>
      </c>
      <c r="B3" s="398" t="s">
        <v>120</v>
      </c>
      <c r="C3" s="399" t="s">
        <v>121</v>
      </c>
      <c r="D3" s="399" t="s">
        <v>122</v>
      </c>
      <c r="E3" s="400" t="s">
        <v>123</v>
      </c>
      <c r="F3" s="401" t="s">
        <v>124</v>
      </c>
      <c r="G3" s="398" t="s">
        <v>95</v>
      </c>
    </row>
    <row r="4" s="389" customFormat="1" ht="40" customHeight="1" spans="1:7">
      <c r="A4" s="397"/>
      <c r="B4" s="402"/>
      <c r="C4" s="403"/>
      <c r="D4" s="403"/>
      <c r="E4" s="404"/>
      <c r="F4" s="405"/>
      <c r="G4" s="398"/>
    </row>
    <row r="5" s="389" customFormat="1" ht="36" customHeight="1" spans="1:7">
      <c r="A5" s="406" t="s">
        <v>125</v>
      </c>
      <c r="B5" s="407">
        <v>34132</v>
      </c>
      <c r="C5" s="407">
        <v>40069</v>
      </c>
      <c r="D5" s="407">
        <v>42130</v>
      </c>
      <c r="E5" s="408">
        <f>D5/B5*100</f>
        <v>123.432555959217</v>
      </c>
      <c r="F5" s="408">
        <f>(D5-C5)/C5*100</f>
        <v>5.14362724300581</v>
      </c>
      <c r="G5" s="409"/>
    </row>
    <row r="6" s="389" customFormat="1" ht="36" customHeight="1" spans="1:7">
      <c r="A6" s="410" t="s">
        <v>126</v>
      </c>
      <c r="B6" s="407"/>
      <c r="C6" s="407"/>
      <c r="D6" s="407"/>
      <c r="E6" s="408"/>
      <c r="F6" s="408"/>
      <c r="G6" s="411"/>
    </row>
    <row r="7" s="389" customFormat="1" ht="36" customHeight="1" spans="1:7">
      <c r="A7" s="406" t="s">
        <v>127</v>
      </c>
      <c r="B7" s="407">
        <v>9868</v>
      </c>
      <c r="C7" s="407">
        <v>10439</v>
      </c>
      <c r="D7" s="407">
        <v>11580</v>
      </c>
      <c r="E7" s="408">
        <f t="shared" ref="E6:E30" si="0">D7/B7*100</f>
        <v>117.349006890961</v>
      </c>
      <c r="F7" s="408">
        <f t="shared" ref="F6:F30" si="1">(D7-C7)/C7*100</f>
        <v>10.9301657246863</v>
      </c>
      <c r="G7" s="409"/>
    </row>
    <row r="8" s="389" customFormat="1" ht="36" customHeight="1" spans="1:7">
      <c r="A8" s="406" t="s">
        <v>128</v>
      </c>
      <c r="B8" s="407">
        <v>58160</v>
      </c>
      <c r="C8" s="407">
        <v>58156</v>
      </c>
      <c r="D8" s="407">
        <v>58205</v>
      </c>
      <c r="E8" s="408">
        <f t="shared" si="0"/>
        <v>100.077372764787</v>
      </c>
      <c r="F8" s="408">
        <f t="shared" si="1"/>
        <v>0.0842561386615311</v>
      </c>
      <c r="G8" s="412"/>
    </row>
    <row r="9" s="389" customFormat="1" ht="36" customHeight="1" spans="1:7">
      <c r="A9" s="406" t="s">
        <v>129</v>
      </c>
      <c r="B9" s="407">
        <v>325</v>
      </c>
      <c r="C9" s="407">
        <v>332</v>
      </c>
      <c r="D9" s="413">
        <v>584</v>
      </c>
      <c r="E9" s="408">
        <f t="shared" si="0"/>
        <v>179.692307692308</v>
      </c>
      <c r="F9" s="408">
        <f t="shared" si="1"/>
        <v>75.9036144578313</v>
      </c>
      <c r="G9" s="409"/>
    </row>
    <row r="10" s="389" customFormat="1" ht="36" customHeight="1" spans="1:7">
      <c r="A10" s="406" t="s">
        <v>130</v>
      </c>
      <c r="B10" s="407">
        <v>5173</v>
      </c>
      <c r="C10" s="454">
        <v>6543</v>
      </c>
      <c r="D10" s="414">
        <v>6322</v>
      </c>
      <c r="E10" s="408">
        <f t="shared" si="0"/>
        <v>122.211482698627</v>
      </c>
      <c r="F10" s="408">
        <f t="shared" si="1"/>
        <v>-3.37765550970503</v>
      </c>
      <c r="G10" s="409"/>
    </row>
    <row r="11" s="389" customFormat="1" ht="36" customHeight="1" spans="1:7">
      <c r="A11" s="406" t="s">
        <v>131</v>
      </c>
      <c r="B11" s="407">
        <v>71203</v>
      </c>
      <c r="C11" s="454">
        <v>69405</v>
      </c>
      <c r="D11" s="415">
        <v>75102</v>
      </c>
      <c r="E11" s="408">
        <f t="shared" si="0"/>
        <v>105.475892869682</v>
      </c>
      <c r="F11" s="408">
        <f t="shared" si="1"/>
        <v>8.20834233844824</v>
      </c>
      <c r="G11" s="409"/>
    </row>
    <row r="12" s="389" customFormat="1" ht="36" customHeight="1" spans="1:7">
      <c r="A12" s="406" t="s">
        <v>132</v>
      </c>
      <c r="B12" s="407">
        <v>31615</v>
      </c>
      <c r="C12" s="454">
        <v>33700</v>
      </c>
      <c r="D12" s="415">
        <v>32589</v>
      </c>
      <c r="E12" s="408">
        <f t="shared" si="0"/>
        <v>103.080816068322</v>
      </c>
      <c r="F12" s="408">
        <f t="shared" si="1"/>
        <v>-3.29673590504451</v>
      </c>
      <c r="G12" s="412"/>
    </row>
    <row r="13" s="389" customFormat="1" ht="36" customHeight="1" spans="1:7">
      <c r="A13" s="406" t="s">
        <v>133</v>
      </c>
      <c r="B13" s="407">
        <v>13146</v>
      </c>
      <c r="C13" s="454">
        <v>12772</v>
      </c>
      <c r="D13" s="415">
        <v>7029</v>
      </c>
      <c r="E13" s="408">
        <f t="shared" si="0"/>
        <v>53.4687357371063</v>
      </c>
      <c r="F13" s="408">
        <f t="shared" si="1"/>
        <v>-44.9655496398371</v>
      </c>
      <c r="G13" s="409"/>
    </row>
    <row r="14" s="389" customFormat="1" ht="36" customHeight="1" spans="1:7">
      <c r="A14" s="406" t="s">
        <v>134</v>
      </c>
      <c r="B14" s="407">
        <v>16115</v>
      </c>
      <c r="C14" s="407">
        <v>14768</v>
      </c>
      <c r="D14" s="416">
        <v>24441</v>
      </c>
      <c r="E14" s="408">
        <f t="shared" si="0"/>
        <v>151.666149550109</v>
      </c>
      <c r="F14" s="408">
        <f t="shared" si="1"/>
        <v>65.4997291440953</v>
      </c>
      <c r="G14" s="409"/>
    </row>
    <row r="15" s="389" customFormat="1" ht="36" customHeight="1" spans="1:7">
      <c r="A15" s="406" t="s">
        <v>135</v>
      </c>
      <c r="B15" s="407">
        <v>57503</v>
      </c>
      <c r="C15" s="407">
        <v>49079</v>
      </c>
      <c r="D15" s="407">
        <v>64310</v>
      </c>
      <c r="E15" s="408">
        <f t="shared" si="0"/>
        <v>111.837643253395</v>
      </c>
      <c r="F15" s="408">
        <f t="shared" si="1"/>
        <v>31.0336396422095</v>
      </c>
      <c r="G15" s="412"/>
    </row>
    <row r="16" s="389" customFormat="1" ht="36" customHeight="1" spans="1:7">
      <c r="A16" s="417" t="s">
        <v>136</v>
      </c>
      <c r="B16" s="407">
        <v>10105</v>
      </c>
      <c r="C16" s="407">
        <v>19977</v>
      </c>
      <c r="D16" s="407">
        <v>16473</v>
      </c>
      <c r="E16" s="408">
        <f t="shared" si="0"/>
        <v>163.018307768431</v>
      </c>
      <c r="F16" s="408">
        <f t="shared" si="1"/>
        <v>-17.5401711968764</v>
      </c>
      <c r="G16" s="409"/>
    </row>
    <row r="17" s="389" customFormat="1" ht="36" customHeight="1" spans="1:7">
      <c r="A17" s="406" t="s">
        <v>137</v>
      </c>
      <c r="B17" s="407">
        <v>2675</v>
      </c>
      <c r="C17" s="407">
        <v>2484</v>
      </c>
      <c r="D17" s="407">
        <v>4891</v>
      </c>
      <c r="E17" s="408">
        <f t="shared" si="0"/>
        <v>182.841121495327</v>
      </c>
      <c r="F17" s="408">
        <f t="shared" si="1"/>
        <v>96.9001610305958</v>
      </c>
      <c r="G17" s="409"/>
    </row>
    <row r="18" s="389" customFormat="1" ht="36" customHeight="1" spans="1:7">
      <c r="A18" s="406" t="s">
        <v>138</v>
      </c>
      <c r="B18" s="407">
        <v>638</v>
      </c>
      <c r="C18" s="407">
        <v>703</v>
      </c>
      <c r="D18" s="407">
        <v>476</v>
      </c>
      <c r="E18" s="408">
        <f t="shared" si="0"/>
        <v>74.6081504702194</v>
      </c>
      <c r="F18" s="408">
        <f t="shared" si="1"/>
        <v>-32.2901849217639</v>
      </c>
      <c r="G18" s="409"/>
    </row>
    <row r="19" s="389" customFormat="1" ht="36" customHeight="1" spans="1:7">
      <c r="A19" s="406" t="s">
        <v>139</v>
      </c>
      <c r="B19" s="407"/>
      <c r="C19" s="407">
        <v>41</v>
      </c>
      <c r="D19" s="407">
        <v>59</v>
      </c>
      <c r="E19" s="408"/>
      <c r="F19" s="408"/>
      <c r="G19" s="409"/>
    </row>
    <row r="20" s="389" customFormat="1" ht="36" customHeight="1" spans="1:7">
      <c r="A20" s="406" t="s">
        <v>140</v>
      </c>
      <c r="B20" s="407">
        <v>3029</v>
      </c>
      <c r="C20" s="407">
        <v>6672</v>
      </c>
      <c r="D20" s="407">
        <v>4100</v>
      </c>
      <c r="E20" s="408">
        <f t="shared" si="0"/>
        <v>135.358204027732</v>
      </c>
      <c r="F20" s="408">
        <f t="shared" si="1"/>
        <v>-38.5491606714628</v>
      </c>
      <c r="G20" s="409"/>
    </row>
    <row r="21" s="389" customFormat="1" ht="36" customHeight="1" spans="1:7">
      <c r="A21" s="406" t="s">
        <v>141</v>
      </c>
      <c r="B21" s="416">
        <v>11750</v>
      </c>
      <c r="C21" s="416">
        <v>11047</v>
      </c>
      <c r="D21" s="416">
        <v>12522</v>
      </c>
      <c r="E21" s="408">
        <f t="shared" si="0"/>
        <v>106.570212765957</v>
      </c>
      <c r="F21" s="408">
        <f t="shared" si="1"/>
        <v>13.3520412781751</v>
      </c>
      <c r="G21" s="409"/>
    </row>
    <row r="22" s="389" customFormat="1" ht="36" customHeight="1" spans="1:7">
      <c r="A22" s="406" t="s">
        <v>142</v>
      </c>
      <c r="B22" s="407">
        <v>1163</v>
      </c>
      <c r="C22" s="407">
        <v>1037</v>
      </c>
      <c r="D22" s="407">
        <v>1106</v>
      </c>
      <c r="E22" s="408">
        <f t="shared" si="0"/>
        <v>95.0988822012038</v>
      </c>
      <c r="F22" s="408">
        <f t="shared" si="1"/>
        <v>6.65380906460945</v>
      </c>
      <c r="G22" s="409"/>
    </row>
    <row r="23" s="389" customFormat="1" ht="36" customHeight="1" spans="1:7">
      <c r="A23" s="406" t="s">
        <v>143</v>
      </c>
      <c r="B23" s="413">
        <v>2575</v>
      </c>
      <c r="C23" s="413">
        <v>2519</v>
      </c>
      <c r="D23" s="413">
        <v>3223</v>
      </c>
      <c r="E23" s="408">
        <f t="shared" si="0"/>
        <v>125.165048543689</v>
      </c>
      <c r="F23" s="408">
        <f t="shared" si="1"/>
        <v>27.9475982532751</v>
      </c>
      <c r="G23" s="455"/>
    </row>
    <row r="24" s="389" customFormat="1" ht="36" customHeight="1" spans="1:7">
      <c r="A24" s="406" t="s">
        <v>144</v>
      </c>
      <c r="B24" s="414"/>
      <c r="C24" s="414">
        <v>520</v>
      </c>
      <c r="D24" s="414">
        <v>5631</v>
      </c>
      <c r="E24" s="408"/>
      <c r="F24" s="408">
        <f t="shared" si="1"/>
        <v>982.884615384615</v>
      </c>
      <c r="G24" s="456"/>
    </row>
    <row r="25" s="389" customFormat="1" ht="36" customHeight="1" spans="1:7">
      <c r="A25" s="406" t="s">
        <v>145</v>
      </c>
      <c r="B25" s="418"/>
      <c r="C25" s="418"/>
      <c r="D25" s="418"/>
      <c r="E25" s="408"/>
      <c r="F25" s="408"/>
      <c r="G25" s="456"/>
    </row>
    <row r="26" s="389" customFormat="1" ht="36" customHeight="1" spans="1:7">
      <c r="A26" s="406" t="s">
        <v>146</v>
      </c>
      <c r="B26" s="414">
        <v>3300</v>
      </c>
      <c r="C26" s="414">
        <v>3256</v>
      </c>
      <c r="D26" s="414">
        <v>3431</v>
      </c>
      <c r="E26" s="408">
        <f t="shared" si="0"/>
        <v>103.969696969697</v>
      </c>
      <c r="F26" s="408">
        <f t="shared" si="1"/>
        <v>5.37469287469288</v>
      </c>
      <c r="G26" s="456"/>
    </row>
    <row r="27" s="389" customFormat="1" ht="36" customHeight="1" spans="1:7">
      <c r="A27" s="406" t="s">
        <v>147</v>
      </c>
      <c r="B27" s="414"/>
      <c r="C27" s="414">
        <v>16</v>
      </c>
      <c r="D27" s="414">
        <v>24</v>
      </c>
      <c r="E27" s="408"/>
      <c r="F27" s="408"/>
      <c r="G27" s="456"/>
    </row>
    <row r="28" s="389" customFormat="1" ht="36" customHeight="1" spans="1:7">
      <c r="A28" s="419" t="s">
        <v>148</v>
      </c>
      <c r="B28" s="420">
        <v>334175</v>
      </c>
      <c r="C28" s="420">
        <v>343535</v>
      </c>
      <c r="D28" s="420">
        <v>374228</v>
      </c>
      <c r="E28" s="408">
        <f t="shared" si="0"/>
        <v>111.985636268422</v>
      </c>
      <c r="F28" s="408">
        <f t="shared" si="1"/>
        <v>8.93446082640779</v>
      </c>
      <c r="G28" s="421"/>
    </row>
    <row r="29" s="389" customFormat="1" ht="36" customHeight="1" spans="1:7">
      <c r="A29" s="457" t="s">
        <v>149</v>
      </c>
      <c r="B29" s="458">
        <v>15170</v>
      </c>
      <c r="C29" s="459">
        <v>22778</v>
      </c>
      <c r="D29" s="459">
        <v>52809</v>
      </c>
      <c r="E29" s="408">
        <f t="shared" si="0"/>
        <v>348.11470006592</v>
      </c>
      <c r="F29" s="408">
        <f t="shared" si="1"/>
        <v>131.842128369479</v>
      </c>
      <c r="G29" s="421"/>
    </row>
    <row r="30" s="389" customFormat="1" ht="36" customHeight="1" spans="1:7">
      <c r="A30" s="419" t="s">
        <v>150</v>
      </c>
      <c r="B30" s="460">
        <v>349345</v>
      </c>
      <c r="C30" s="460">
        <v>366313</v>
      </c>
      <c r="D30" s="460">
        <v>427037</v>
      </c>
      <c r="E30" s="408">
        <f t="shared" si="0"/>
        <v>122.239333610042</v>
      </c>
      <c r="F30" s="408">
        <f t="shared" si="1"/>
        <v>16.577080256502</v>
      </c>
      <c r="G30" s="421"/>
    </row>
    <row r="31" s="389" customFormat="1" spans="1:7">
      <c r="A31" s="393"/>
      <c r="B31" s="461"/>
      <c r="C31" s="461"/>
      <c r="D31" s="461"/>
      <c r="E31" s="462"/>
      <c r="F31" s="463"/>
      <c r="G31" s="393"/>
    </row>
    <row r="32" s="389" customFormat="1" spans="1:7">
      <c r="A32" s="393"/>
      <c r="B32" s="393"/>
      <c r="C32" s="393"/>
      <c r="D32" s="393"/>
      <c r="E32" s="393"/>
      <c r="F32" s="422"/>
      <c r="G32" s="393"/>
    </row>
    <row r="33" s="389" customFormat="1" spans="1:7">
      <c r="A33" s="393"/>
      <c r="B33" s="393"/>
      <c r="C33" s="393"/>
      <c r="D33" s="393"/>
      <c r="E33" s="393"/>
      <c r="F33" s="422"/>
      <c r="G33" s="393"/>
    </row>
    <row r="34" s="389" customFormat="1" spans="1:7">
      <c r="A34" s="393"/>
      <c r="B34" s="393"/>
      <c r="C34" s="393"/>
      <c r="D34" s="393"/>
      <c r="E34" s="393"/>
      <c r="F34" s="422"/>
      <c r="G34" s="393"/>
    </row>
    <row r="35" s="389" customFormat="1" spans="1:7">
      <c r="A35" s="393"/>
      <c r="B35" s="393"/>
      <c r="C35" s="393"/>
      <c r="D35" s="394"/>
      <c r="E35" s="393"/>
      <c r="F35" s="422"/>
      <c r="G35" s="393"/>
    </row>
    <row r="36" s="389" customFormat="1" spans="1:7">
      <c r="A36" s="393"/>
      <c r="B36" s="393"/>
      <c r="C36" s="393"/>
      <c r="D36" s="394"/>
      <c r="E36" s="393"/>
      <c r="F36" s="422"/>
      <c r="G36" s="393"/>
    </row>
  </sheetData>
  <mergeCells count="9">
    <mergeCell ref="A1:G1"/>
    <mergeCell ref="F2:G2"/>
    <mergeCell ref="A3:A4"/>
    <mergeCell ref="B3:B4"/>
    <mergeCell ref="C3:C4"/>
    <mergeCell ref="D3:D4"/>
    <mergeCell ref="E3:E4"/>
    <mergeCell ref="F3:F4"/>
    <mergeCell ref="G3:G4"/>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pane xSplit="7" ySplit="4" topLeftCell="H8" activePane="bottomRight" state="frozen"/>
      <selection/>
      <selection pane="topRight"/>
      <selection pane="bottomLeft"/>
      <selection pane="bottomRight" activeCell="B24" sqref="B24"/>
    </sheetView>
  </sheetViews>
  <sheetFormatPr defaultColWidth="9" defaultRowHeight="14.25" outlineLevelCol="6"/>
  <cols>
    <col min="1" max="1" width="33.875" style="389" customWidth="1"/>
    <col min="2" max="5" width="16.5" style="389" customWidth="1"/>
    <col min="6" max="6" width="17.875" style="390" customWidth="1"/>
    <col min="7" max="7" width="16.5" style="389" customWidth="1"/>
    <col min="8" max="16384" width="9" style="389"/>
  </cols>
  <sheetData>
    <row r="1" s="389" customFormat="1" ht="37" customHeight="1" spans="1:7">
      <c r="A1" s="424" t="s">
        <v>16</v>
      </c>
      <c r="B1" s="424"/>
      <c r="C1" s="424"/>
      <c r="D1" s="424"/>
      <c r="E1" s="424"/>
      <c r="F1" s="425"/>
      <c r="G1" s="424"/>
    </row>
    <row r="2" s="389" customFormat="1" ht="27" customHeight="1" spans="1:7">
      <c r="A2" s="426"/>
      <c r="B2" s="426"/>
      <c r="C2" s="426"/>
      <c r="D2" s="426"/>
      <c r="E2" s="427"/>
      <c r="F2" s="428" t="s">
        <v>88</v>
      </c>
      <c r="G2" s="429"/>
    </row>
    <row r="3" s="423" customFormat="1" ht="20.25" spans="1:7">
      <c r="A3" s="430" t="s">
        <v>89</v>
      </c>
      <c r="B3" s="431" t="s">
        <v>151</v>
      </c>
      <c r="C3" s="431" t="s">
        <v>91</v>
      </c>
      <c r="D3" s="431" t="s">
        <v>92</v>
      </c>
      <c r="E3" s="432" t="s">
        <v>152</v>
      </c>
      <c r="F3" s="432" t="s">
        <v>153</v>
      </c>
      <c r="G3" s="431" t="s">
        <v>95</v>
      </c>
    </row>
    <row r="4" s="423" customFormat="1" ht="20.25" spans="1:7">
      <c r="A4" s="430"/>
      <c r="B4" s="433"/>
      <c r="C4" s="433"/>
      <c r="D4" s="433"/>
      <c r="E4" s="434"/>
      <c r="F4" s="434"/>
      <c r="G4" s="431"/>
    </row>
    <row r="5" s="389" customFormat="1" ht="25" customHeight="1" spans="1:7">
      <c r="A5" s="435" t="s">
        <v>96</v>
      </c>
      <c r="B5" s="436">
        <v>23530</v>
      </c>
      <c r="C5" s="436">
        <v>22014</v>
      </c>
      <c r="D5" s="436">
        <v>21519</v>
      </c>
      <c r="E5" s="437">
        <f>D5/B5*100</f>
        <v>91.4534636634084</v>
      </c>
      <c r="F5" s="438">
        <f>(D5-C5)/C5*100</f>
        <v>-2.24856909239575</v>
      </c>
      <c r="G5" s="439"/>
    </row>
    <row r="6" s="389" customFormat="1" ht="25" customHeight="1" spans="1:7">
      <c r="A6" s="440" t="s">
        <v>97</v>
      </c>
      <c r="B6" s="441">
        <v>9470</v>
      </c>
      <c r="C6" s="442">
        <v>8860</v>
      </c>
      <c r="D6" s="442">
        <v>7042</v>
      </c>
      <c r="E6" s="443">
        <f t="shared" ref="E6:E26" si="0">D6/B6*100</f>
        <v>74.3611404435058</v>
      </c>
      <c r="F6" s="444">
        <f t="shared" ref="F6:F26" si="1">(D6-C6)/C6*100</f>
        <v>-20.5191873589165</v>
      </c>
      <c r="G6" s="445"/>
    </row>
    <row r="7" s="389" customFormat="1" ht="25" customHeight="1" spans="1:7">
      <c r="A7" s="446" t="s">
        <v>98</v>
      </c>
      <c r="B7" s="447">
        <v>2990</v>
      </c>
      <c r="C7" s="442">
        <v>2801</v>
      </c>
      <c r="D7" s="442">
        <v>1869</v>
      </c>
      <c r="E7" s="443">
        <f t="shared" si="0"/>
        <v>62.5083612040134</v>
      </c>
      <c r="F7" s="444">
        <f t="shared" si="1"/>
        <v>-33.2738307747233</v>
      </c>
      <c r="G7" s="445"/>
    </row>
    <row r="8" s="389" customFormat="1" ht="25" customHeight="1" spans="1:7">
      <c r="A8" s="446" t="s">
        <v>99</v>
      </c>
      <c r="B8" s="447">
        <v>450</v>
      </c>
      <c r="C8" s="442">
        <v>419</v>
      </c>
      <c r="D8" s="442">
        <v>460</v>
      </c>
      <c r="E8" s="443">
        <f t="shared" si="0"/>
        <v>102.222222222222</v>
      </c>
      <c r="F8" s="444">
        <f t="shared" si="1"/>
        <v>9.78520286396181</v>
      </c>
      <c r="G8" s="445"/>
    </row>
    <row r="9" s="389" customFormat="1" ht="25" customHeight="1" spans="1:7">
      <c r="A9" s="440" t="s">
        <v>100</v>
      </c>
      <c r="B9" s="447">
        <v>2040</v>
      </c>
      <c r="C9" s="442">
        <v>1913</v>
      </c>
      <c r="D9" s="442">
        <v>1562</v>
      </c>
      <c r="E9" s="443">
        <f t="shared" si="0"/>
        <v>76.5686274509804</v>
      </c>
      <c r="F9" s="444">
        <f t="shared" si="1"/>
        <v>-18.3481442760063</v>
      </c>
      <c r="G9" s="445"/>
    </row>
    <row r="10" s="389" customFormat="1" ht="25" customHeight="1" spans="1:7">
      <c r="A10" s="440" t="s">
        <v>101</v>
      </c>
      <c r="B10" s="441">
        <v>1670</v>
      </c>
      <c r="C10" s="442">
        <v>1563</v>
      </c>
      <c r="D10" s="442">
        <v>1391</v>
      </c>
      <c r="E10" s="443">
        <f t="shared" si="0"/>
        <v>83.2934131736527</v>
      </c>
      <c r="F10" s="444">
        <f t="shared" si="1"/>
        <v>-11.0044785668586</v>
      </c>
      <c r="G10" s="445"/>
    </row>
    <row r="11" s="389" customFormat="1" ht="25" customHeight="1" spans="1:7">
      <c r="A11" s="440" t="s">
        <v>102</v>
      </c>
      <c r="B11" s="447">
        <v>1200</v>
      </c>
      <c r="C11" s="442">
        <v>1119</v>
      </c>
      <c r="D11" s="442">
        <v>1143</v>
      </c>
      <c r="E11" s="443">
        <f t="shared" si="0"/>
        <v>95.25</v>
      </c>
      <c r="F11" s="444">
        <f t="shared" si="1"/>
        <v>2.14477211796247</v>
      </c>
      <c r="G11" s="445"/>
    </row>
    <row r="12" s="389" customFormat="1" ht="25" customHeight="1" spans="1:7">
      <c r="A12" s="440" t="s">
        <v>103</v>
      </c>
      <c r="B12" s="447">
        <v>700</v>
      </c>
      <c r="C12" s="442">
        <v>649</v>
      </c>
      <c r="D12" s="442">
        <v>585</v>
      </c>
      <c r="E12" s="443">
        <f t="shared" si="0"/>
        <v>83.5714285714286</v>
      </c>
      <c r="F12" s="444">
        <f t="shared" si="1"/>
        <v>-9.8613251155624</v>
      </c>
      <c r="G12" s="445"/>
    </row>
    <row r="13" s="389" customFormat="1" ht="25" customHeight="1" spans="1:7">
      <c r="A13" s="440" t="s">
        <v>104</v>
      </c>
      <c r="B13" s="447">
        <v>850</v>
      </c>
      <c r="C13" s="442">
        <v>794</v>
      </c>
      <c r="D13" s="442">
        <v>769</v>
      </c>
      <c r="E13" s="443">
        <f t="shared" si="0"/>
        <v>90.4705882352941</v>
      </c>
      <c r="F13" s="444">
        <f t="shared" si="1"/>
        <v>-3.14861460957179</v>
      </c>
      <c r="G13" s="445"/>
    </row>
    <row r="14" s="389" customFormat="1" ht="25" customHeight="1" spans="1:7">
      <c r="A14" s="440" t="s">
        <v>105</v>
      </c>
      <c r="B14" s="447">
        <v>980</v>
      </c>
      <c r="C14" s="442">
        <v>916</v>
      </c>
      <c r="D14" s="442">
        <v>840</v>
      </c>
      <c r="E14" s="443">
        <f t="shared" si="0"/>
        <v>85.7142857142857</v>
      </c>
      <c r="F14" s="444">
        <f t="shared" si="1"/>
        <v>-8.29694323144105</v>
      </c>
      <c r="G14" s="445"/>
    </row>
    <row r="15" s="389" customFormat="1" ht="25" customHeight="1" spans="1:7">
      <c r="A15" s="440" t="s">
        <v>106</v>
      </c>
      <c r="B15" s="447">
        <v>230</v>
      </c>
      <c r="C15" s="442">
        <v>218</v>
      </c>
      <c r="D15" s="442">
        <v>247</v>
      </c>
      <c r="E15" s="443">
        <f t="shared" si="0"/>
        <v>107.391304347826</v>
      </c>
      <c r="F15" s="444">
        <f t="shared" si="1"/>
        <v>13.302752293578</v>
      </c>
      <c r="G15" s="445"/>
    </row>
    <row r="16" s="389" customFormat="1" ht="25" customHeight="1" spans="1:7">
      <c r="A16" s="440" t="s">
        <v>107</v>
      </c>
      <c r="B16" s="447">
        <v>700</v>
      </c>
      <c r="C16" s="442">
        <v>657</v>
      </c>
      <c r="D16" s="442">
        <v>3901</v>
      </c>
      <c r="E16" s="443">
        <f t="shared" si="0"/>
        <v>557.285714285714</v>
      </c>
      <c r="F16" s="444">
        <f t="shared" si="1"/>
        <v>493.759512937595</v>
      </c>
      <c r="G16" s="445"/>
    </row>
    <row r="17" s="389" customFormat="1" ht="25" customHeight="1" spans="1:7">
      <c r="A17" s="440" t="s">
        <v>108</v>
      </c>
      <c r="B17" s="447">
        <v>2250</v>
      </c>
      <c r="C17" s="442">
        <v>2105</v>
      </c>
      <c r="D17" s="442">
        <v>1710</v>
      </c>
      <c r="E17" s="443">
        <f t="shared" si="0"/>
        <v>76</v>
      </c>
      <c r="F17" s="444">
        <f t="shared" si="1"/>
        <v>-18.7648456057007</v>
      </c>
      <c r="G17" s="445"/>
    </row>
    <row r="18" s="389" customFormat="1" ht="25" customHeight="1" spans="1:7">
      <c r="A18" s="435" t="s">
        <v>109</v>
      </c>
      <c r="B18" s="436">
        <v>8050</v>
      </c>
      <c r="C18" s="436">
        <v>28001</v>
      </c>
      <c r="D18" s="436">
        <v>8033</v>
      </c>
      <c r="E18" s="437">
        <f t="shared" si="0"/>
        <v>99.7888198757764</v>
      </c>
      <c r="F18" s="438">
        <f t="shared" si="1"/>
        <v>-71.3117388664691</v>
      </c>
      <c r="G18" s="439"/>
    </row>
    <row r="19" s="389" customFormat="1" ht="25" customHeight="1" spans="1:7">
      <c r="A19" s="446" t="s">
        <v>110</v>
      </c>
      <c r="B19" s="447">
        <v>1760</v>
      </c>
      <c r="C19" s="448">
        <v>17159</v>
      </c>
      <c r="D19" s="448">
        <v>1685</v>
      </c>
      <c r="E19" s="443">
        <f t="shared" si="0"/>
        <v>95.7386363636364</v>
      </c>
      <c r="F19" s="444">
        <f t="shared" si="1"/>
        <v>-90.1800804242671</v>
      </c>
      <c r="G19" s="445"/>
    </row>
    <row r="20" s="389" customFormat="1" ht="25" customHeight="1" spans="1:7">
      <c r="A20" s="446" t="s">
        <v>111</v>
      </c>
      <c r="B20" s="447">
        <v>1170</v>
      </c>
      <c r="C20" s="448">
        <v>5319</v>
      </c>
      <c r="D20" s="448">
        <v>642</v>
      </c>
      <c r="E20" s="443">
        <f t="shared" si="0"/>
        <v>54.8717948717949</v>
      </c>
      <c r="F20" s="444">
        <f t="shared" si="1"/>
        <v>-87.9300620417372</v>
      </c>
      <c r="G20" s="445"/>
    </row>
    <row r="21" s="389" customFormat="1" ht="25" customHeight="1" spans="1:7">
      <c r="A21" s="446" t="s">
        <v>112</v>
      </c>
      <c r="B21" s="447">
        <v>3790</v>
      </c>
      <c r="C21" s="448">
        <v>3646</v>
      </c>
      <c r="D21" s="448">
        <v>2647</v>
      </c>
      <c r="E21" s="443">
        <f t="shared" si="0"/>
        <v>69.8416886543536</v>
      </c>
      <c r="F21" s="444">
        <f t="shared" si="1"/>
        <v>-27.3998902907296</v>
      </c>
      <c r="G21" s="449"/>
    </row>
    <row r="22" s="389" customFormat="1" ht="25" customHeight="1" spans="1:7">
      <c r="A22" s="446" t="s">
        <v>154</v>
      </c>
      <c r="B22" s="447">
        <v>1030</v>
      </c>
      <c r="C22" s="448">
        <v>1028</v>
      </c>
      <c r="D22" s="448">
        <v>2526</v>
      </c>
      <c r="E22" s="443">
        <f t="shared" si="0"/>
        <v>245.242718446602</v>
      </c>
      <c r="F22" s="444">
        <f t="shared" si="1"/>
        <v>145.719844357977</v>
      </c>
      <c r="G22" s="450"/>
    </row>
    <row r="23" s="389" customFormat="1" ht="25" customHeight="1" spans="1:7">
      <c r="A23" s="446" t="s">
        <v>114</v>
      </c>
      <c r="B23" s="447"/>
      <c r="C23" s="451">
        <v>29</v>
      </c>
      <c r="D23" s="451">
        <v>20</v>
      </c>
      <c r="E23" s="437"/>
      <c r="F23" s="444">
        <f t="shared" si="1"/>
        <v>-31.0344827586207</v>
      </c>
      <c r="G23" s="445"/>
    </row>
    <row r="24" s="389" customFormat="1" ht="25" customHeight="1" spans="1:7">
      <c r="A24" s="446" t="s">
        <v>115</v>
      </c>
      <c r="B24" s="447">
        <v>300</v>
      </c>
      <c r="C24" s="451">
        <v>820</v>
      </c>
      <c r="D24" s="451">
        <v>513</v>
      </c>
      <c r="E24" s="443">
        <f t="shared" si="0"/>
        <v>171</v>
      </c>
      <c r="F24" s="444">
        <f t="shared" si="1"/>
        <v>-37.4390243902439</v>
      </c>
      <c r="G24" s="445"/>
    </row>
    <row r="25" s="389" customFormat="1" ht="25" customHeight="1" spans="1:7">
      <c r="A25" s="446" t="s">
        <v>116</v>
      </c>
      <c r="B25" s="447"/>
      <c r="C25" s="442"/>
      <c r="D25" s="442"/>
      <c r="E25" s="437"/>
      <c r="F25" s="438"/>
      <c r="G25" s="445"/>
    </row>
    <row r="26" s="389" customFormat="1" ht="25" customHeight="1" spans="1:7">
      <c r="A26" s="452" t="s">
        <v>155</v>
      </c>
      <c r="B26" s="436">
        <v>31580</v>
      </c>
      <c r="C26" s="436">
        <v>50015</v>
      </c>
      <c r="D26" s="436">
        <v>29552</v>
      </c>
      <c r="E26" s="437">
        <f t="shared" si="0"/>
        <v>93.5782140595313</v>
      </c>
      <c r="F26" s="438">
        <f t="shared" si="1"/>
        <v>-40.9137258822353</v>
      </c>
      <c r="G26" s="453"/>
    </row>
  </sheetData>
  <mergeCells count="9">
    <mergeCell ref="A1:G1"/>
    <mergeCell ref="F2:G2"/>
    <mergeCell ref="A3:A4"/>
    <mergeCell ref="B3:B4"/>
    <mergeCell ref="C3:C4"/>
    <mergeCell ref="D3:D4"/>
    <mergeCell ref="E3:E4"/>
    <mergeCell ref="F3:F4"/>
    <mergeCell ref="G3:G4"/>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pane xSplit="7" ySplit="4" topLeftCell="H23" activePane="bottomRight" state="frozen"/>
      <selection/>
      <selection pane="topRight"/>
      <selection pane="bottomLeft"/>
      <selection pane="bottomRight" activeCell="D28" sqref="D28"/>
    </sheetView>
  </sheetViews>
  <sheetFormatPr defaultColWidth="9" defaultRowHeight="14.25" outlineLevelCol="7"/>
  <cols>
    <col min="1" max="1" width="34.25" style="389" customWidth="1"/>
    <col min="2" max="2" width="14.375" style="389" customWidth="1"/>
    <col min="3" max="3" width="14.75" style="389" customWidth="1"/>
    <col min="4" max="4" width="14.125" style="389" customWidth="1"/>
    <col min="5" max="5" width="15.125" style="389" customWidth="1"/>
    <col min="6" max="6" width="14.125" style="390" customWidth="1"/>
    <col min="7" max="7" width="12" style="389" customWidth="1"/>
    <col min="8" max="16384" width="9" style="389"/>
  </cols>
  <sheetData>
    <row r="1" s="389" customFormat="1" ht="44" customHeight="1" spans="1:7">
      <c r="A1" s="391" t="s">
        <v>18</v>
      </c>
      <c r="B1" s="391"/>
      <c r="C1" s="391"/>
      <c r="D1" s="391"/>
      <c r="E1" s="391"/>
      <c r="F1" s="392"/>
      <c r="G1" s="391"/>
    </row>
    <row r="2" s="389" customFormat="1" ht="20" customHeight="1" spans="1:7">
      <c r="A2" s="393"/>
      <c r="B2" s="393"/>
      <c r="C2" s="393"/>
      <c r="D2" s="393"/>
      <c r="E2" s="394"/>
      <c r="F2" s="395" t="s">
        <v>88</v>
      </c>
      <c r="G2" s="396"/>
    </row>
    <row r="3" s="389" customFormat="1" ht="17" customHeight="1" spans="1:7">
      <c r="A3" s="397" t="s">
        <v>89</v>
      </c>
      <c r="B3" s="398" t="s">
        <v>120</v>
      </c>
      <c r="C3" s="399" t="s">
        <v>121</v>
      </c>
      <c r="D3" s="399" t="s">
        <v>122</v>
      </c>
      <c r="E3" s="400" t="s">
        <v>156</v>
      </c>
      <c r="F3" s="401" t="s">
        <v>157</v>
      </c>
      <c r="G3" s="398" t="s">
        <v>95</v>
      </c>
    </row>
    <row r="4" s="389" customFormat="1" ht="40" customHeight="1" spans="1:7">
      <c r="A4" s="397"/>
      <c r="B4" s="402"/>
      <c r="C4" s="403"/>
      <c r="D4" s="403"/>
      <c r="E4" s="404"/>
      <c r="F4" s="405"/>
      <c r="G4" s="398"/>
    </row>
    <row r="5" s="389" customFormat="1" ht="36" customHeight="1" spans="1:7">
      <c r="A5" s="406" t="s">
        <v>125</v>
      </c>
      <c r="B5" s="407">
        <v>34132</v>
      </c>
      <c r="C5" s="407">
        <v>40069</v>
      </c>
      <c r="D5" s="407">
        <v>42130</v>
      </c>
      <c r="E5" s="408">
        <f>D5/B5*100</f>
        <v>123.432555959217</v>
      </c>
      <c r="F5" s="408">
        <f>(D5-C5)/C5*100</f>
        <v>5.14362724300581</v>
      </c>
      <c r="G5" s="409"/>
    </row>
    <row r="6" s="389" customFormat="1" ht="36" customHeight="1" spans="1:7">
      <c r="A6" s="410" t="s">
        <v>126</v>
      </c>
      <c r="B6" s="407"/>
      <c r="C6" s="407"/>
      <c r="D6" s="407"/>
      <c r="E6" s="408"/>
      <c r="F6" s="408"/>
      <c r="G6" s="411"/>
    </row>
    <row r="7" s="389" customFormat="1" ht="36" customHeight="1" spans="1:7">
      <c r="A7" s="406" t="s">
        <v>127</v>
      </c>
      <c r="B7" s="407">
        <v>9868</v>
      </c>
      <c r="C7" s="407">
        <v>10435</v>
      </c>
      <c r="D7" s="407">
        <v>11580</v>
      </c>
      <c r="E7" s="408">
        <f t="shared" ref="E6:E28" si="0">D7/B7*100</f>
        <v>117.349006890961</v>
      </c>
      <c r="F7" s="408">
        <f t="shared" ref="F6:F28" si="1">(D7-C7)/C7*100</f>
        <v>10.9726880689986</v>
      </c>
      <c r="G7" s="409"/>
    </row>
    <row r="8" s="389" customFormat="1" ht="36" customHeight="1" spans="1:7">
      <c r="A8" s="406" t="s">
        <v>128</v>
      </c>
      <c r="B8" s="407">
        <v>58160</v>
      </c>
      <c r="C8" s="407">
        <v>58156</v>
      </c>
      <c r="D8" s="407">
        <v>58205</v>
      </c>
      <c r="E8" s="408">
        <f t="shared" si="0"/>
        <v>100.077372764787</v>
      </c>
      <c r="F8" s="408">
        <f t="shared" si="1"/>
        <v>0.0842561386615311</v>
      </c>
      <c r="G8" s="412"/>
    </row>
    <row r="9" s="389" customFormat="1" ht="36" customHeight="1" spans="1:7">
      <c r="A9" s="406" t="s">
        <v>129</v>
      </c>
      <c r="B9" s="407">
        <v>325</v>
      </c>
      <c r="C9" s="407">
        <v>332</v>
      </c>
      <c r="D9" s="413">
        <v>584</v>
      </c>
      <c r="E9" s="408">
        <f t="shared" si="0"/>
        <v>179.692307692308</v>
      </c>
      <c r="F9" s="408">
        <f t="shared" si="1"/>
        <v>75.9036144578313</v>
      </c>
      <c r="G9" s="409"/>
    </row>
    <row r="10" s="389" customFormat="1" ht="36" customHeight="1" spans="1:7">
      <c r="A10" s="406" t="s">
        <v>130</v>
      </c>
      <c r="B10" s="407">
        <v>5173</v>
      </c>
      <c r="C10" s="407">
        <v>6543</v>
      </c>
      <c r="D10" s="414">
        <v>6322</v>
      </c>
      <c r="E10" s="408">
        <f t="shared" si="0"/>
        <v>122.211482698627</v>
      </c>
      <c r="F10" s="408">
        <f t="shared" si="1"/>
        <v>-3.37765550970503</v>
      </c>
      <c r="G10" s="409"/>
    </row>
    <row r="11" s="389" customFormat="1" ht="36" customHeight="1" spans="1:7">
      <c r="A11" s="406" t="s">
        <v>131</v>
      </c>
      <c r="B11" s="407">
        <v>71203</v>
      </c>
      <c r="C11" s="407">
        <v>69405</v>
      </c>
      <c r="D11" s="415">
        <v>75102</v>
      </c>
      <c r="E11" s="408">
        <f t="shared" si="0"/>
        <v>105.475892869682</v>
      </c>
      <c r="F11" s="408">
        <f t="shared" si="1"/>
        <v>8.20834233844824</v>
      </c>
      <c r="G11" s="409"/>
    </row>
    <row r="12" s="389" customFormat="1" ht="36" customHeight="1" spans="1:7">
      <c r="A12" s="406" t="s">
        <v>132</v>
      </c>
      <c r="B12" s="407">
        <v>31615</v>
      </c>
      <c r="C12" s="407">
        <v>33704</v>
      </c>
      <c r="D12" s="415">
        <v>32589</v>
      </c>
      <c r="E12" s="408">
        <f t="shared" si="0"/>
        <v>103.080816068322</v>
      </c>
      <c r="F12" s="408">
        <f t="shared" si="1"/>
        <v>-3.30821267505341</v>
      </c>
      <c r="G12" s="412"/>
    </row>
    <row r="13" s="389" customFormat="1" ht="36" customHeight="1" spans="1:7">
      <c r="A13" s="406" t="s">
        <v>133</v>
      </c>
      <c r="B13" s="407">
        <v>13146</v>
      </c>
      <c r="C13" s="407">
        <v>12772</v>
      </c>
      <c r="D13" s="415">
        <v>7029</v>
      </c>
      <c r="E13" s="408">
        <f t="shared" si="0"/>
        <v>53.4687357371063</v>
      </c>
      <c r="F13" s="408">
        <f t="shared" si="1"/>
        <v>-44.9655496398371</v>
      </c>
      <c r="G13" s="409"/>
    </row>
    <row r="14" s="389" customFormat="1" ht="36" customHeight="1" spans="1:7">
      <c r="A14" s="406" t="s">
        <v>134</v>
      </c>
      <c r="B14" s="407">
        <v>16115</v>
      </c>
      <c r="C14" s="407">
        <v>14768</v>
      </c>
      <c r="D14" s="416">
        <v>24441</v>
      </c>
      <c r="E14" s="408">
        <f t="shared" si="0"/>
        <v>151.666149550109</v>
      </c>
      <c r="F14" s="408">
        <f t="shared" si="1"/>
        <v>65.4997291440953</v>
      </c>
      <c r="G14" s="409"/>
    </row>
    <row r="15" s="389" customFormat="1" ht="36" customHeight="1" spans="1:7">
      <c r="A15" s="406" t="s">
        <v>135</v>
      </c>
      <c r="B15" s="407">
        <v>57503</v>
      </c>
      <c r="C15" s="407">
        <v>49079</v>
      </c>
      <c r="D15" s="407">
        <v>64310</v>
      </c>
      <c r="E15" s="408">
        <f t="shared" si="0"/>
        <v>111.837643253395</v>
      </c>
      <c r="F15" s="408">
        <f t="shared" si="1"/>
        <v>31.0336396422095</v>
      </c>
      <c r="G15" s="412"/>
    </row>
    <row r="16" s="389" customFormat="1" ht="36" customHeight="1" spans="1:7">
      <c r="A16" s="417" t="s">
        <v>136</v>
      </c>
      <c r="B16" s="407">
        <v>10105</v>
      </c>
      <c r="C16" s="407">
        <v>19977</v>
      </c>
      <c r="D16" s="407">
        <v>16473</v>
      </c>
      <c r="E16" s="408">
        <f t="shared" si="0"/>
        <v>163.018307768431</v>
      </c>
      <c r="F16" s="408">
        <f t="shared" si="1"/>
        <v>-17.5401711968764</v>
      </c>
      <c r="G16" s="409"/>
    </row>
    <row r="17" s="389" customFormat="1" ht="36" customHeight="1" spans="1:7">
      <c r="A17" s="406" t="s">
        <v>137</v>
      </c>
      <c r="B17" s="407">
        <v>2675</v>
      </c>
      <c r="C17" s="407">
        <v>2484</v>
      </c>
      <c r="D17" s="407">
        <v>4891</v>
      </c>
      <c r="E17" s="408">
        <f t="shared" si="0"/>
        <v>182.841121495327</v>
      </c>
      <c r="F17" s="408">
        <f t="shared" si="1"/>
        <v>96.9001610305958</v>
      </c>
      <c r="G17" s="409"/>
    </row>
    <row r="18" s="389" customFormat="1" ht="36" customHeight="1" spans="1:7">
      <c r="A18" s="406" t="s">
        <v>138</v>
      </c>
      <c r="B18" s="407">
        <v>638</v>
      </c>
      <c r="C18" s="407">
        <v>703</v>
      </c>
      <c r="D18" s="407">
        <v>476</v>
      </c>
      <c r="E18" s="408">
        <f t="shared" si="0"/>
        <v>74.6081504702194</v>
      </c>
      <c r="F18" s="408">
        <f t="shared" si="1"/>
        <v>-32.2901849217639</v>
      </c>
      <c r="G18" s="409"/>
    </row>
    <row r="19" s="389" customFormat="1" ht="36" customHeight="1" spans="1:7">
      <c r="A19" s="406" t="s">
        <v>139</v>
      </c>
      <c r="B19" s="407"/>
      <c r="C19" s="407">
        <v>41</v>
      </c>
      <c r="D19" s="407">
        <v>59</v>
      </c>
      <c r="E19" s="408"/>
      <c r="F19" s="408"/>
      <c r="G19" s="409"/>
    </row>
    <row r="20" s="389" customFormat="1" ht="36" customHeight="1" spans="1:7">
      <c r="A20" s="406" t="s">
        <v>140</v>
      </c>
      <c r="B20" s="407">
        <v>3029</v>
      </c>
      <c r="C20" s="407">
        <v>6672</v>
      </c>
      <c r="D20" s="407">
        <v>4100</v>
      </c>
      <c r="E20" s="408">
        <f t="shared" si="0"/>
        <v>135.358204027732</v>
      </c>
      <c r="F20" s="408">
        <f t="shared" si="1"/>
        <v>-38.5491606714628</v>
      </c>
      <c r="G20" s="409"/>
    </row>
    <row r="21" s="389" customFormat="1" ht="36" customHeight="1" spans="1:7">
      <c r="A21" s="406" t="s">
        <v>141</v>
      </c>
      <c r="B21" s="416">
        <v>11750</v>
      </c>
      <c r="C21" s="416">
        <v>11047</v>
      </c>
      <c r="D21" s="416">
        <v>12522</v>
      </c>
      <c r="E21" s="408">
        <f t="shared" si="0"/>
        <v>106.570212765957</v>
      </c>
      <c r="F21" s="408">
        <f t="shared" si="1"/>
        <v>13.3520412781751</v>
      </c>
      <c r="G21" s="409"/>
    </row>
    <row r="22" s="389" customFormat="1" ht="36" customHeight="1" spans="1:7">
      <c r="A22" s="406" t="s">
        <v>142</v>
      </c>
      <c r="B22" s="407">
        <v>1163</v>
      </c>
      <c r="C22" s="407">
        <v>1037</v>
      </c>
      <c r="D22" s="407">
        <v>1106</v>
      </c>
      <c r="E22" s="408">
        <f t="shared" si="0"/>
        <v>95.0988822012038</v>
      </c>
      <c r="F22" s="408">
        <f t="shared" si="1"/>
        <v>6.65380906460945</v>
      </c>
      <c r="G22" s="409"/>
    </row>
    <row r="23" s="389" customFormat="1" ht="36" customHeight="1" spans="1:8">
      <c r="A23" s="406" t="s">
        <v>143</v>
      </c>
      <c r="B23" s="413">
        <v>2575</v>
      </c>
      <c r="C23" s="407">
        <v>2519</v>
      </c>
      <c r="D23" s="413">
        <v>3223</v>
      </c>
      <c r="E23" s="408">
        <f t="shared" si="0"/>
        <v>125.165048543689</v>
      </c>
      <c r="F23" s="408">
        <f t="shared" si="1"/>
        <v>27.9475982532751</v>
      </c>
      <c r="G23" s="408"/>
      <c r="H23" s="409"/>
    </row>
    <row r="24" s="389" customFormat="1" ht="36" customHeight="1" spans="1:7">
      <c r="A24" s="406" t="s">
        <v>144</v>
      </c>
      <c r="B24" s="414"/>
      <c r="C24" s="413">
        <v>520</v>
      </c>
      <c r="D24" s="414">
        <v>5631</v>
      </c>
      <c r="E24" s="408"/>
      <c r="F24" s="408">
        <f t="shared" si="1"/>
        <v>982.884615384615</v>
      </c>
      <c r="G24" s="409"/>
    </row>
    <row r="25" s="389" customFormat="1" ht="36" customHeight="1" spans="1:7">
      <c r="A25" s="406" t="s">
        <v>145</v>
      </c>
      <c r="B25" s="418"/>
      <c r="C25" s="413"/>
      <c r="D25" s="418"/>
      <c r="E25" s="408"/>
      <c r="F25" s="408"/>
      <c r="G25" s="409"/>
    </row>
    <row r="26" s="389" customFormat="1" ht="36" customHeight="1" spans="1:7">
      <c r="A26" s="406" t="s">
        <v>146</v>
      </c>
      <c r="B26" s="414">
        <v>3300</v>
      </c>
      <c r="C26" s="407">
        <v>3256</v>
      </c>
      <c r="D26" s="414">
        <v>3431</v>
      </c>
      <c r="E26" s="408">
        <f t="shared" si="0"/>
        <v>103.969696969697</v>
      </c>
      <c r="F26" s="408">
        <f t="shared" si="1"/>
        <v>5.37469287469288</v>
      </c>
      <c r="G26" s="409"/>
    </row>
    <row r="27" s="389" customFormat="1" ht="36" customHeight="1" spans="1:7">
      <c r="A27" s="406" t="s">
        <v>147</v>
      </c>
      <c r="B27" s="414"/>
      <c r="C27" s="413">
        <v>16</v>
      </c>
      <c r="D27" s="414">
        <v>24</v>
      </c>
      <c r="E27" s="408"/>
      <c r="F27" s="408"/>
      <c r="G27" s="409"/>
    </row>
    <row r="28" s="389" customFormat="1" ht="36" customHeight="1" spans="1:7">
      <c r="A28" s="419" t="s">
        <v>158</v>
      </c>
      <c r="B28" s="420">
        <v>334175</v>
      </c>
      <c r="C28" s="420">
        <v>343535</v>
      </c>
      <c r="D28" s="420">
        <v>374228</v>
      </c>
      <c r="E28" s="408">
        <f t="shared" si="0"/>
        <v>111.985636268422</v>
      </c>
      <c r="F28" s="408">
        <f t="shared" si="1"/>
        <v>8.93446082640779</v>
      </c>
      <c r="G28" s="421"/>
    </row>
    <row r="29" s="389" customFormat="1" spans="1:7">
      <c r="A29" s="393"/>
      <c r="B29" s="393"/>
      <c r="C29" s="393"/>
      <c r="D29" s="393"/>
      <c r="E29" s="393"/>
      <c r="F29" s="422"/>
      <c r="G29" s="393"/>
    </row>
    <row r="30" s="389" customFormat="1" spans="1:7">
      <c r="A30" s="393"/>
      <c r="B30" s="393"/>
      <c r="C30" s="393"/>
      <c r="D30" s="393"/>
      <c r="E30" s="393"/>
      <c r="F30" s="422"/>
      <c r="G30" s="393"/>
    </row>
    <row r="31" s="389" customFormat="1" spans="1:7">
      <c r="A31" s="393"/>
      <c r="B31" s="393"/>
      <c r="C31" s="393"/>
      <c r="D31" s="394"/>
      <c r="E31" s="393"/>
      <c r="F31" s="422"/>
      <c r="G31" s="393"/>
    </row>
    <row r="32" s="389" customFormat="1" spans="1:7">
      <c r="A32" s="393"/>
      <c r="B32" s="393"/>
      <c r="C32" s="393"/>
      <c r="D32" s="394"/>
      <c r="E32" s="393"/>
      <c r="F32" s="422"/>
      <c r="G32" s="393"/>
    </row>
  </sheetData>
  <mergeCells count="9">
    <mergeCell ref="A1:G1"/>
    <mergeCell ref="F2:G2"/>
    <mergeCell ref="A3:A4"/>
    <mergeCell ref="B3:B4"/>
    <mergeCell ref="C3:C4"/>
    <mergeCell ref="D3:D4"/>
    <mergeCell ref="E3:E4"/>
    <mergeCell ref="F3:F4"/>
    <mergeCell ref="G3:G4"/>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pane xSplit="4" ySplit="3" topLeftCell="E5" activePane="bottomRight" state="frozen"/>
      <selection/>
      <selection pane="topRight"/>
      <selection pane="bottomLeft"/>
      <selection pane="bottomRight" activeCell="B5" sqref="B5"/>
    </sheetView>
  </sheetViews>
  <sheetFormatPr defaultColWidth="9" defaultRowHeight="13.5"/>
  <cols>
    <col min="1" max="1" width="35.5" style="370" customWidth="1"/>
    <col min="2" max="2" width="18.875" style="373" customWidth="1"/>
    <col min="3" max="3" width="31.5" style="370" customWidth="1"/>
    <col min="4" max="4" width="16.5" style="373" customWidth="1"/>
    <col min="5" max="16384" width="9" style="370"/>
  </cols>
  <sheetData>
    <row r="1" s="370" customFormat="1" ht="36.95" customHeight="1" spans="1:4">
      <c r="A1" s="191" t="s">
        <v>20</v>
      </c>
      <c r="B1" s="191"/>
      <c r="C1" s="191"/>
      <c r="D1" s="191"/>
    </row>
    <row r="2" s="370" customFormat="1" ht="33" customHeight="1" spans="1:4">
      <c r="A2" s="374" t="s">
        <v>159</v>
      </c>
      <c r="B2" s="375"/>
      <c r="C2" s="376" t="s">
        <v>88</v>
      </c>
      <c r="D2" s="377"/>
    </row>
    <row r="3" s="371" customFormat="1" ht="29.1" customHeight="1" spans="1:4">
      <c r="A3" s="378" t="s">
        <v>160</v>
      </c>
      <c r="B3" s="378" t="s">
        <v>161</v>
      </c>
      <c r="C3" s="378" t="s">
        <v>162</v>
      </c>
      <c r="D3" s="378" t="s">
        <v>163</v>
      </c>
    </row>
    <row r="4" s="372" customFormat="1" ht="23.25" customHeight="1" spans="1:4">
      <c r="A4" s="379" t="s">
        <v>164</v>
      </c>
      <c r="B4" s="294">
        <v>29552</v>
      </c>
      <c r="C4" s="379" t="s">
        <v>165</v>
      </c>
      <c r="D4" s="294">
        <v>374228</v>
      </c>
    </row>
    <row r="5" s="370" customFormat="1" ht="24.95" customHeight="1" spans="1:4">
      <c r="A5" s="379" t="s">
        <v>166</v>
      </c>
      <c r="B5" s="294">
        <v>327002</v>
      </c>
      <c r="C5" s="379" t="s">
        <v>167</v>
      </c>
      <c r="D5" s="380">
        <v>4309</v>
      </c>
    </row>
    <row r="6" s="370" customFormat="1" ht="24.95" customHeight="1" spans="1:4">
      <c r="A6" s="379" t="s">
        <v>168</v>
      </c>
      <c r="B6" s="294">
        <v>21806</v>
      </c>
      <c r="C6" s="379" t="s">
        <v>169</v>
      </c>
      <c r="D6" s="380">
        <v>15764</v>
      </c>
    </row>
    <row r="7" s="370" customFormat="1" ht="24.95" customHeight="1" spans="1:4">
      <c r="A7" s="379" t="s">
        <v>170</v>
      </c>
      <c r="B7" s="294"/>
      <c r="C7" s="379" t="s">
        <v>171</v>
      </c>
      <c r="D7" s="381"/>
    </row>
    <row r="8" s="370" customFormat="1" ht="24.95" customHeight="1" spans="1:4">
      <c r="A8" s="379" t="s">
        <v>172</v>
      </c>
      <c r="B8" s="294">
        <v>7238</v>
      </c>
      <c r="C8" s="379" t="s">
        <v>173</v>
      </c>
      <c r="D8" s="381"/>
    </row>
    <row r="9" s="370" customFormat="1" ht="24.95" customHeight="1" spans="1:4">
      <c r="A9" s="379" t="s">
        <v>174</v>
      </c>
      <c r="B9" s="380">
        <v>8703</v>
      </c>
      <c r="C9" s="379" t="s">
        <v>175</v>
      </c>
      <c r="D9" s="381"/>
    </row>
    <row r="10" s="370" customFormat="1" ht="24.95" customHeight="1" spans="1:4">
      <c r="A10" s="382"/>
      <c r="C10" s="382"/>
      <c r="D10" s="383"/>
    </row>
    <row r="11" s="370" customFormat="1" ht="24.95" customHeight="1" spans="1:4">
      <c r="A11" s="380" t="s">
        <v>176</v>
      </c>
      <c r="B11" s="380">
        <f>SUM(B4:B9)</f>
        <v>394301</v>
      </c>
      <c r="C11" s="380" t="s">
        <v>177</v>
      </c>
      <c r="D11" s="380">
        <f>SUM(D4:D10)</f>
        <v>394301</v>
      </c>
    </row>
    <row r="12" s="370" customFormat="1" ht="24.95" customHeight="1" spans="1:4">
      <c r="A12" s="384"/>
      <c r="B12" s="385"/>
      <c r="C12" s="384"/>
      <c r="D12" s="386"/>
    </row>
    <row r="13" s="370" customFormat="1" ht="24.95" customHeight="1" spans="2:4">
      <c r="B13" s="387"/>
      <c r="D13" s="373"/>
    </row>
    <row r="14" s="370" customFormat="1" ht="24.95" customHeight="1" spans="2:4">
      <c r="B14" s="387"/>
      <c r="D14" s="373"/>
    </row>
    <row r="15" s="370" customFormat="1" ht="24.95" customHeight="1" spans="1:4">
      <c r="A15" s="384"/>
      <c r="B15" s="385"/>
      <c r="D15" s="373"/>
    </row>
    <row r="16" s="370" customFormat="1" ht="24.95" customHeight="1" spans="2:4">
      <c r="B16" s="387"/>
      <c r="D16" s="373"/>
    </row>
    <row r="17" s="370" customFormat="1" ht="24.95" customHeight="1" spans="2:9">
      <c r="B17" s="387"/>
      <c r="D17" s="373"/>
      <c r="F17" s="388"/>
      <c r="G17" s="388"/>
      <c r="H17" s="388"/>
      <c r="I17" s="388"/>
    </row>
    <row r="18" s="370" customFormat="1" ht="24.95" customHeight="1" spans="2:4">
      <c r="B18" s="387"/>
      <c r="D18" s="373"/>
    </row>
    <row r="19" s="370" customFormat="1" ht="24.95" customHeight="1" spans="2:4">
      <c r="B19" s="387"/>
      <c r="D19" s="373"/>
    </row>
    <row r="20" s="370" customFormat="1" ht="24.95" customHeight="1" spans="2:4">
      <c r="B20" s="387"/>
      <c r="D20" s="373"/>
    </row>
    <row r="21" s="370" customFormat="1" ht="24.95" customHeight="1" spans="2:4">
      <c r="B21" s="387"/>
      <c r="D21" s="373"/>
    </row>
    <row r="22" s="370" customFormat="1" ht="24.95" customHeight="1" spans="2:4">
      <c r="B22" s="387"/>
      <c r="D22" s="373"/>
    </row>
    <row r="23" s="370" customFormat="1" ht="24.95" customHeight="1" spans="2:4">
      <c r="B23" s="387"/>
      <c r="D23" s="373"/>
    </row>
    <row r="24" s="370" customFormat="1" ht="24.95" customHeight="1" spans="2:4">
      <c r="B24" s="387"/>
      <c r="D24" s="373"/>
    </row>
  </sheetData>
  <mergeCells count="4">
    <mergeCell ref="A1:D1"/>
    <mergeCell ref="A2:B2"/>
    <mergeCell ref="C2:D2"/>
    <mergeCell ref="F17:I17"/>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pane xSplit="7" ySplit="4" topLeftCell="H26" activePane="bottomRight" state="frozen"/>
      <selection/>
      <selection pane="topRight"/>
      <selection pane="bottomLeft"/>
      <selection pane="bottomRight" activeCell="G38" sqref="G38"/>
    </sheetView>
  </sheetViews>
  <sheetFormatPr defaultColWidth="9" defaultRowHeight="14.25" customHeight="1" outlineLevelCol="7"/>
  <cols>
    <col min="1" max="1" width="33.375" style="343" customWidth="1"/>
    <col min="2" max="2" width="16.125" style="343" customWidth="1"/>
    <col min="3" max="3" width="14.5" style="343" customWidth="1"/>
    <col min="4" max="4" width="10.2666666666667" style="343" hidden="1" customWidth="1"/>
    <col min="5" max="5" width="27.375" style="343" customWidth="1"/>
    <col min="6" max="6" width="15.625" style="344" customWidth="1"/>
    <col min="7" max="7" width="16.125" style="345" customWidth="1"/>
    <col min="8" max="8" width="20.9083333333333" style="343" customWidth="1"/>
    <col min="9" max="256" width="9" style="340" customWidth="1"/>
    <col min="257" max="16384" width="9" style="340"/>
  </cols>
  <sheetData>
    <row r="1" s="340" customFormat="1" ht="38" customHeight="1" spans="1:8">
      <c r="A1" s="346" t="s">
        <v>22</v>
      </c>
      <c r="B1" s="346"/>
      <c r="C1" s="346"/>
      <c r="D1" s="346"/>
      <c r="E1" s="346"/>
      <c r="F1" s="346"/>
      <c r="G1" s="346"/>
      <c r="H1" s="343"/>
    </row>
    <row r="2" s="340" customFormat="1" ht="36" customHeight="1" spans="1:8">
      <c r="A2" s="347"/>
      <c r="B2" s="343"/>
      <c r="C2" s="343"/>
      <c r="D2" s="343"/>
      <c r="E2" s="343"/>
      <c r="F2" s="348"/>
      <c r="G2" s="342" t="s">
        <v>88</v>
      </c>
      <c r="H2" s="343"/>
    </row>
    <row r="3" s="341" customFormat="1" ht="31" customHeight="1" spans="1:7">
      <c r="A3" s="349" t="s">
        <v>178</v>
      </c>
      <c r="B3" s="349"/>
      <c r="C3" s="349"/>
      <c r="D3" s="350"/>
      <c r="E3" s="349" t="s">
        <v>179</v>
      </c>
      <c r="F3" s="349"/>
      <c r="G3" s="349"/>
    </row>
    <row r="4" s="342" customFormat="1" ht="27" customHeight="1" spans="1:8">
      <c r="A4" s="295" t="s">
        <v>180</v>
      </c>
      <c r="B4" s="295" t="s">
        <v>181</v>
      </c>
      <c r="C4" s="295" t="s">
        <v>182</v>
      </c>
      <c r="D4" s="351"/>
      <c r="E4" s="295" t="s">
        <v>183</v>
      </c>
      <c r="F4" s="295" t="s">
        <v>181</v>
      </c>
      <c r="G4" s="295" t="s">
        <v>182</v>
      </c>
      <c r="H4" s="345"/>
    </row>
    <row r="5" s="340" customFormat="1" ht="27" customHeight="1" spans="1:8">
      <c r="A5" s="302" t="s">
        <v>184</v>
      </c>
      <c r="B5" s="294">
        <v>31580</v>
      </c>
      <c r="C5" s="294">
        <v>30885</v>
      </c>
      <c r="D5" s="352"/>
      <c r="E5" s="302" t="s">
        <v>185</v>
      </c>
      <c r="F5" s="299">
        <v>131473</v>
      </c>
      <c r="G5" s="299">
        <v>139004</v>
      </c>
      <c r="H5" s="343"/>
    </row>
    <row r="6" s="340" customFormat="1" ht="27" customHeight="1" spans="1:8">
      <c r="A6" s="302" t="s">
        <v>186</v>
      </c>
      <c r="B6" s="294">
        <v>170613</v>
      </c>
      <c r="C6" s="294">
        <v>172303</v>
      </c>
      <c r="D6" s="352"/>
      <c r="E6" s="304" t="s">
        <v>187</v>
      </c>
      <c r="F6" s="292">
        <v>93610</v>
      </c>
      <c r="G6" s="292">
        <v>93891</v>
      </c>
      <c r="H6" s="343"/>
    </row>
    <row r="7" s="340" customFormat="1" ht="27" customHeight="1" spans="1:8">
      <c r="A7" s="307" t="s">
        <v>188</v>
      </c>
      <c r="B7" s="353">
        <v>1014</v>
      </c>
      <c r="C7" s="353">
        <v>1014</v>
      </c>
      <c r="D7" s="354"/>
      <c r="E7" s="305" t="s">
        <v>189</v>
      </c>
      <c r="F7" s="292">
        <v>600</v>
      </c>
      <c r="G7" s="292">
        <v>609</v>
      </c>
      <c r="H7" s="343"/>
    </row>
    <row r="8" s="340" customFormat="1" ht="27" customHeight="1" spans="1:8">
      <c r="A8" s="355" t="s">
        <v>190</v>
      </c>
      <c r="B8" s="356">
        <v>324</v>
      </c>
      <c r="C8" s="356">
        <v>324</v>
      </c>
      <c r="D8" s="357"/>
      <c r="E8" s="305" t="s">
        <v>191</v>
      </c>
      <c r="F8" s="292"/>
      <c r="G8" s="292">
        <v>5723</v>
      </c>
      <c r="H8" s="343"/>
    </row>
    <row r="9" s="340" customFormat="1" ht="27" customHeight="1" spans="1:7">
      <c r="A9" s="355" t="s">
        <v>192</v>
      </c>
      <c r="B9" s="356">
        <v>41</v>
      </c>
      <c r="C9" s="356">
        <v>41</v>
      </c>
      <c r="D9" s="357"/>
      <c r="E9" s="305" t="s">
        <v>193</v>
      </c>
      <c r="F9" s="292">
        <v>1000</v>
      </c>
      <c r="G9" s="292">
        <v>2563</v>
      </c>
    </row>
    <row r="10" s="340" customFormat="1" ht="27" customHeight="1" spans="1:7">
      <c r="A10" s="355" t="s">
        <v>194</v>
      </c>
      <c r="B10" s="356">
        <v>508</v>
      </c>
      <c r="C10" s="356">
        <v>508</v>
      </c>
      <c r="D10" s="357"/>
      <c r="E10" s="305" t="s">
        <v>195</v>
      </c>
      <c r="F10" s="292">
        <v>3250</v>
      </c>
      <c r="G10" s="292">
        <v>3185</v>
      </c>
    </row>
    <row r="11" s="340" customFormat="1" ht="27" customHeight="1" spans="1:7">
      <c r="A11" s="355" t="s">
        <v>196</v>
      </c>
      <c r="B11" s="356">
        <v>141</v>
      </c>
      <c r="C11" s="356">
        <v>141</v>
      </c>
      <c r="D11" s="357"/>
      <c r="E11" s="305" t="s">
        <v>197</v>
      </c>
      <c r="F11" s="292">
        <v>10450</v>
      </c>
      <c r="G11" s="292">
        <v>10500</v>
      </c>
    </row>
    <row r="12" s="340" customFormat="1" ht="27" customHeight="1" spans="1:7">
      <c r="A12" s="307" t="s">
        <v>198</v>
      </c>
      <c r="B12" s="353">
        <v>159599</v>
      </c>
      <c r="C12" s="353">
        <v>171289</v>
      </c>
      <c r="D12" s="358"/>
      <c r="E12" s="305" t="s">
        <v>199</v>
      </c>
      <c r="F12" s="292">
        <v>7354</v>
      </c>
      <c r="G12" s="292">
        <v>7357</v>
      </c>
    </row>
    <row r="13" s="340" customFormat="1" ht="27" customHeight="1" spans="1:8">
      <c r="A13" s="355" t="s">
        <v>200</v>
      </c>
      <c r="B13" s="292">
        <v>109334</v>
      </c>
      <c r="C13" s="359">
        <v>120859</v>
      </c>
      <c r="D13" s="360"/>
      <c r="E13" s="305" t="s">
        <v>201</v>
      </c>
      <c r="F13" s="292">
        <v>1380</v>
      </c>
      <c r="G13" s="292">
        <v>1376</v>
      </c>
      <c r="H13" s="343"/>
    </row>
    <row r="14" s="340" customFormat="1" ht="27" customHeight="1" spans="1:8">
      <c r="A14" s="355" t="s">
        <v>202</v>
      </c>
      <c r="B14" s="292">
        <v>21355</v>
      </c>
      <c r="C14" s="359">
        <v>21520</v>
      </c>
      <c r="D14" s="360"/>
      <c r="E14" s="305" t="s">
        <v>203</v>
      </c>
      <c r="F14" s="292">
        <v>153</v>
      </c>
      <c r="G14" s="292">
        <v>157</v>
      </c>
      <c r="H14" s="343"/>
    </row>
    <row r="15" s="340" customFormat="1" ht="27" customHeight="1" spans="1:8">
      <c r="A15" s="355" t="s">
        <v>204</v>
      </c>
      <c r="B15" s="361"/>
      <c r="D15" s="360"/>
      <c r="E15" s="292" t="s">
        <v>205</v>
      </c>
      <c r="F15" s="292">
        <v>13676</v>
      </c>
      <c r="G15" s="292">
        <v>13643</v>
      </c>
      <c r="H15" s="343"/>
    </row>
    <row r="16" s="340" customFormat="1" ht="27" customHeight="1" spans="1:8">
      <c r="A16" s="355" t="s">
        <v>206</v>
      </c>
      <c r="B16" s="292">
        <v>23910</v>
      </c>
      <c r="C16" s="359">
        <v>23910</v>
      </c>
      <c r="D16" s="360"/>
      <c r="E16" s="361"/>
      <c r="F16" s="361"/>
      <c r="G16" s="361"/>
      <c r="H16" s="343"/>
    </row>
    <row r="17" s="340" customFormat="1" ht="27" customHeight="1" spans="1:8">
      <c r="A17" s="355" t="s">
        <v>207</v>
      </c>
      <c r="B17" s="292">
        <v>5000</v>
      </c>
      <c r="C17" s="359">
        <v>5000</v>
      </c>
      <c r="D17" s="360"/>
      <c r="E17" s="361"/>
      <c r="F17" s="361"/>
      <c r="G17" s="361"/>
      <c r="H17" s="343"/>
    </row>
    <row r="18" s="340" customFormat="1" ht="27" customHeight="1" spans="1:8">
      <c r="A18" s="302" t="s">
        <v>208</v>
      </c>
      <c r="B18" s="295">
        <v>10000</v>
      </c>
      <c r="C18" s="362"/>
      <c r="D18" s="363"/>
      <c r="E18" s="361"/>
      <c r="F18" s="361"/>
      <c r="G18" s="361"/>
      <c r="H18" s="343"/>
    </row>
    <row r="19" s="340" customFormat="1" ht="27" customHeight="1" spans="1:8">
      <c r="A19" s="302" t="s">
        <v>209</v>
      </c>
      <c r="B19" s="295">
        <v>15747</v>
      </c>
      <c r="C19" s="364">
        <v>5907</v>
      </c>
      <c r="D19" s="360"/>
      <c r="E19" s="361"/>
      <c r="F19" s="361"/>
      <c r="G19" s="361"/>
      <c r="H19" s="343"/>
    </row>
    <row r="20" s="340" customFormat="1" ht="27" customHeight="1" spans="1:8">
      <c r="A20" s="292" t="s">
        <v>210</v>
      </c>
      <c r="B20" s="292"/>
      <c r="C20" s="359"/>
      <c r="D20" s="360"/>
      <c r="E20" s="361"/>
      <c r="F20" s="361"/>
      <c r="G20" s="361"/>
      <c r="H20" s="343"/>
    </row>
    <row r="21" s="340" customFormat="1" ht="27" customHeight="1" spans="1:8">
      <c r="A21" s="292" t="s">
        <v>211</v>
      </c>
      <c r="B21" s="292">
        <v>15747</v>
      </c>
      <c r="C21" s="359">
        <v>5907</v>
      </c>
      <c r="D21" s="351"/>
      <c r="E21" s="361"/>
      <c r="F21" s="361"/>
      <c r="G21" s="361"/>
      <c r="H21" s="343"/>
    </row>
    <row r="22" s="340" customFormat="1" ht="27" customHeight="1" spans="1:8">
      <c r="A22" s="365" t="s">
        <v>212</v>
      </c>
      <c r="B22" s="295">
        <v>5700</v>
      </c>
      <c r="C22" s="295">
        <v>5800</v>
      </c>
      <c r="D22" s="351"/>
      <c r="E22" s="302" t="s">
        <v>213</v>
      </c>
      <c r="F22" s="295">
        <v>87702</v>
      </c>
      <c r="G22" s="295">
        <v>78004</v>
      </c>
      <c r="H22" s="343"/>
    </row>
    <row r="23" s="340" customFormat="1" ht="27" customHeight="1" spans="1:8">
      <c r="A23" s="302" t="s">
        <v>214</v>
      </c>
      <c r="B23" s="295">
        <v>20310</v>
      </c>
      <c r="C23" s="295">
        <v>19045</v>
      </c>
      <c r="D23" s="360"/>
      <c r="E23" s="305" t="s">
        <v>215</v>
      </c>
      <c r="F23" s="292">
        <v>2123</v>
      </c>
      <c r="G23" s="292">
        <v>2075</v>
      </c>
      <c r="H23" s="343"/>
    </row>
    <row r="24" s="340" customFormat="1" ht="27" customHeight="1" spans="1:8">
      <c r="A24" s="365" t="s">
        <v>216</v>
      </c>
      <c r="B24" s="295">
        <v>-4011</v>
      </c>
      <c r="C24" s="295">
        <v>-4055</v>
      </c>
      <c r="D24" s="360"/>
      <c r="E24" s="305" t="s">
        <v>217</v>
      </c>
      <c r="F24" s="306">
        <v>85579</v>
      </c>
      <c r="G24" s="306">
        <v>75929</v>
      </c>
      <c r="H24" s="343"/>
    </row>
    <row r="25" s="340" customFormat="1" ht="27" customHeight="1" spans="1:8">
      <c r="A25" s="365" t="s">
        <v>218</v>
      </c>
      <c r="B25" s="295">
        <v>-15764</v>
      </c>
      <c r="C25" s="295">
        <v>-7877</v>
      </c>
      <c r="D25" s="351"/>
      <c r="E25" s="307" t="s">
        <v>219</v>
      </c>
      <c r="F25" s="295">
        <v>1700</v>
      </c>
      <c r="G25" s="295">
        <v>1700</v>
      </c>
      <c r="H25" s="343"/>
    </row>
    <row r="26" s="340" customFormat="1" ht="27" customHeight="1" spans="1:8">
      <c r="A26" s="365"/>
      <c r="B26" s="295"/>
      <c r="C26" s="295"/>
      <c r="D26" s="351"/>
      <c r="E26" s="307" t="s">
        <v>220</v>
      </c>
      <c r="F26" s="295">
        <v>3300</v>
      </c>
      <c r="G26" s="295">
        <v>3300</v>
      </c>
      <c r="H26" s="343"/>
    </row>
    <row r="27" s="340" customFormat="1" ht="27" customHeight="1" spans="1:8">
      <c r="A27" s="366" t="s">
        <v>221</v>
      </c>
      <c r="B27" s="295">
        <v>224175</v>
      </c>
      <c r="C27" s="295">
        <v>222008</v>
      </c>
      <c r="D27" s="351"/>
      <c r="E27" s="308" t="s">
        <v>222</v>
      </c>
      <c r="F27" s="294">
        <v>224175</v>
      </c>
      <c r="G27" s="294">
        <v>222008</v>
      </c>
      <c r="H27" s="343"/>
    </row>
    <row r="28" s="340" customFormat="1" ht="27" customHeight="1" spans="1:8">
      <c r="A28" s="366" t="s">
        <v>223</v>
      </c>
      <c r="B28" s="366"/>
      <c r="C28" s="366"/>
      <c r="D28" s="367"/>
      <c r="E28" s="366">
        <v>0</v>
      </c>
      <c r="F28" s="366"/>
      <c r="G28" s="366"/>
      <c r="H28" s="343"/>
    </row>
    <row r="29" s="340" customFormat="1" ht="27" customHeight="1" spans="1:8">
      <c r="A29" s="305" t="s">
        <v>224</v>
      </c>
      <c r="B29" s="292">
        <v>110000</v>
      </c>
      <c r="C29" s="292">
        <v>120000</v>
      </c>
      <c r="D29" s="360"/>
      <c r="E29" s="310" t="s">
        <v>225</v>
      </c>
      <c r="F29" s="292">
        <v>110000</v>
      </c>
      <c r="G29" s="292">
        <v>120000</v>
      </c>
      <c r="H29" s="343"/>
    </row>
    <row r="30" s="340" customFormat="1" ht="27" customHeight="1" spans="1:8">
      <c r="A30" s="295" t="s">
        <v>117</v>
      </c>
      <c r="B30" s="294">
        <v>334175</v>
      </c>
      <c r="C30" s="294">
        <v>342008</v>
      </c>
      <c r="D30" s="352"/>
      <c r="E30" s="311" t="s">
        <v>148</v>
      </c>
      <c r="F30" s="294">
        <v>334175</v>
      </c>
      <c r="G30" s="294">
        <v>342008</v>
      </c>
      <c r="H30" s="343"/>
    </row>
    <row r="31" s="340" customFormat="1" ht="27" customHeight="1" spans="1:8">
      <c r="A31" s="295" t="s">
        <v>226</v>
      </c>
      <c r="B31" s="295"/>
      <c r="C31" s="295"/>
      <c r="D31" s="351"/>
      <c r="E31" s="311">
        <v>0</v>
      </c>
      <c r="F31" s="311"/>
      <c r="G31" s="311"/>
      <c r="H31" s="343"/>
    </row>
    <row r="32" s="340" customFormat="1" ht="27" customHeight="1" spans="1:8">
      <c r="A32" s="295" t="s">
        <v>118</v>
      </c>
      <c r="B32" s="295">
        <v>16523</v>
      </c>
      <c r="C32" s="295">
        <v>39293</v>
      </c>
      <c r="D32" s="351"/>
      <c r="E32" s="295" t="s">
        <v>227</v>
      </c>
      <c r="F32" s="295">
        <v>15170</v>
      </c>
      <c r="G32" s="295">
        <v>39200</v>
      </c>
      <c r="H32" s="343"/>
    </row>
    <row r="33" s="340" customFormat="1" ht="27" customHeight="1" spans="1:8">
      <c r="A33" s="292" t="s">
        <v>228</v>
      </c>
      <c r="B33" s="292">
        <v>2000</v>
      </c>
      <c r="C33" s="292">
        <v>3000</v>
      </c>
      <c r="D33" s="360"/>
      <c r="E33" s="292" t="s">
        <v>229</v>
      </c>
      <c r="F33" s="292">
        <v>2000</v>
      </c>
      <c r="G33" s="292">
        <v>3000</v>
      </c>
      <c r="H33" s="343"/>
    </row>
    <row r="34" s="340" customFormat="1" ht="27" customHeight="1" spans="1:8">
      <c r="A34" s="292" t="s">
        <v>230</v>
      </c>
      <c r="B34" s="292">
        <v>27800</v>
      </c>
      <c r="C34" s="292">
        <v>28000</v>
      </c>
      <c r="D34" s="360"/>
      <c r="E34" s="292" t="s">
        <v>231</v>
      </c>
      <c r="F34" s="292">
        <v>12900</v>
      </c>
      <c r="G34" s="292">
        <v>15860</v>
      </c>
      <c r="H34" s="343"/>
    </row>
    <row r="35" s="340" customFormat="1" ht="27" customHeight="1" spans="1:8">
      <c r="A35" s="292" t="s">
        <v>174</v>
      </c>
      <c r="B35" s="292">
        <v>12133</v>
      </c>
      <c r="C35" s="292">
        <v>27338</v>
      </c>
      <c r="D35" s="360"/>
      <c r="E35" s="292" t="s">
        <v>232</v>
      </c>
      <c r="F35" s="292"/>
      <c r="G35" s="292">
        <v>20340</v>
      </c>
      <c r="H35" s="343"/>
    </row>
    <row r="36" s="340" customFormat="1" ht="27" customHeight="1" spans="1:8">
      <c r="A36" s="292" t="s">
        <v>233</v>
      </c>
      <c r="B36" s="292">
        <v>-5100</v>
      </c>
      <c r="C36" s="292"/>
      <c r="D36" s="360"/>
      <c r="E36" s="292" t="s">
        <v>234</v>
      </c>
      <c r="F36" s="292">
        <v>270</v>
      </c>
      <c r="G36" s="292"/>
      <c r="H36" s="343"/>
    </row>
    <row r="37" s="340" customFormat="1" ht="27" customHeight="1" spans="1:8">
      <c r="A37" s="292" t="s">
        <v>235</v>
      </c>
      <c r="B37" s="292">
        <v>-20310</v>
      </c>
      <c r="C37" s="292">
        <v>-19045</v>
      </c>
      <c r="D37" s="360"/>
      <c r="E37" s="295" t="s">
        <v>236</v>
      </c>
      <c r="F37" s="295">
        <v>1353</v>
      </c>
      <c r="G37" s="295">
        <v>93</v>
      </c>
      <c r="H37" s="343"/>
    </row>
    <row r="38" s="340" customFormat="1" ht="27" customHeight="1" spans="1:8">
      <c r="A38" s="295" t="s">
        <v>237</v>
      </c>
      <c r="B38" s="368">
        <v>350698</v>
      </c>
      <c r="C38" s="368">
        <v>381301</v>
      </c>
      <c r="D38" s="369"/>
      <c r="E38" s="295" t="s">
        <v>238</v>
      </c>
      <c r="F38" s="299">
        <v>349345</v>
      </c>
      <c r="G38" s="299">
        <v>381208</v>
      </c>
      <c r="H38" s="343"/>
    </row>
    <row r="39" s="340" customFormat="1" ht="18.5" customHeight="1" spans="1:8">
      <c r="A39" s="343"/>
      <c r="B39" s="343"/>
      <c r="C39" s="343"/>
      <c r="D39" s="343"/>
      <c r="E39" s="343"/>
      <c r="F39" s="344"/>
      <c r="G39" s="345"/>
      <c r="H39" s="343"/>
    </row>
    <row r="40" s="340" customFormat="1" ht="20.25" customHeight="1" spans="1:8">
      <c r="A40" s="343"/>
      <c r="B40" s="343"/>
      <c r="C40" s="343"/>
      <c r="D40" s="343"/>
      <c r="E40" s="343"/>
      <c r="F40" s="344"/>
      <c r="G40" s="345"/>
      <c r="H40" s="343"/>
    </row>
    <row r="41" s="340" customFormat="1" customHeight="1" spans="1:8">
      <c r="A41" s="343"/>
      <c r="B41" s="343"/>
      <c r="C41" s="343"/>
      <c r="D41" s="343"/>
      <c r="E41" s="343"/>
      <c r="F41" s="344"/>
      <c r="G41" s="345"/>
      <c r="H41" s="343"/>
    </row>
    <row r="42" s="340" customFormat="1" ht="19.15" customHeight="1" spans="1:8">
      <c r="A42" s="343"/>
      <c r="B42" s="343"/>
      <c r="C42" s="343"/>
      <c r="D42" s="343"/>
      <c r="E42" s="343"/>
      <c r="F42" s="344"/>
      <c r="G42" s="345"/>
      <c r="H42" s="343"/>
    </row>
    <row r="43" s="340" customFormat="1" ht="19.15" customHeight="1" spans="1:8">
      <c r="A43" s="343"/>
      <c r="B43" s="343"/>
      <c r="C43" s="343"/>
      <c r="D43" s="343"/>
      <c r="E43" s="343"/>
      <c r="F43" s="344"/>
      <c r="G43" s="345"/>
      <c r="H43" s="343"/>
    </row>
    <row r="44" s="340" customFormat="1" ht="19.15" customHeight="1" spans="1:8">
      <c r="A44" s="343"/>
      <c r="B44" s="343"/>
      <c r="C44" s="343"/>
      <c r="D44" s="343"/>
      <c r="E44" s="343"/>
      <c r="F44" s="344"/>
      <c r="G44" s="345"/>
      <c r="H44" s="343"/>
    </row>
    <row r="45" s="340" customFormat="1" ht="19.15" customHeight="1" spans="1:8">
      <c r="A45" s="343"/>
      <c r="B45" s="343"/>
      <c r="C45" s="343"/>
      <c r="D45" s="343"/>
      <c r="E45" s="343"/>
      <c r="F45" s="344"/>
      <c r="G45" s="345"/>
      <c r="H45" s="343"/>
    </row>
  </sheetData>
  <mergeCells count="7">
    <mergeCell ref="A1:G1"/>
    <mergeCell ref="A3:C3"/>
    <mergeCell ref="E3:G3"/>
    <mergeCell ref="A28:C28"/>
    <mergeCell ref="E28:G28"/>
    <mergeCell ref="A31:C31"/>
    <mergeCell ref="E31:G31"/>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
  <sheetViews>
    <sheetView workbookViewId="0">
      <pane xSplit="4" ySplit="4" topLeftCell="E5" activePane="bottomRight" state="frozen"/>
      <selection/>
      <selection pane="topRight"/>
      <selection pane="bottomLeft"/>
      <selection pane="bottomRight" activeCell="C28" sqref="C28"/>
    </sheetView>
  </sheetViews>
  <sheetFormatPr defaultColWidth="9" defaultRowHeight="12.75" outlineLevelCol="6"/>
  <cols>
    <col min="1" max="1" width="37.8" style="312"/>
    <col min="2" max="2" width="11.75" style="314" customWidth="1"/>
    <col min="3" max="3" width="12.625" style="314" customWidth="1"/>
    <col min="4" max="4" width="13.125" style="315" customWidth="1"/>
    <col min="5" max="5" width="10.375" style="312" customWidth="1"/>
    <col min="6" max="6" width="9" style="312"/>
    <col min="7" max="7" width="11.125" style="312"/>
    <col min="8" max="16384" width="9" style="312"/>
  </cols>
  <sheetData>
    <row r="1" s="312" customFormat="1" ht="43" customHeight="1" spans="1:5">
      <c r="A1" s="316" t="s">
        <v>239</v>
      </c>
      <c r="B1" s="317"/>
      <c r="C1" s="317"/>
      <c r="D1" s="318"/>
      <c r="E1" s="316"/>
    </row>
    <row r="2" s="312" customFormat="1" ht="25" customHeight="1" spans="1:5">
      <c r="A2" s="319"/>
      <c r="B2" s="320"/>
      <c r="C2" s="320"/>
      <c r="D2" s="315"/>
      <c r="E2" s="321" t="s">
        <v>88</v>
      </c>
    </row>
    <row r="3" s="312" customFormat="1" ht="47" customHeight="1" spans="1:5">
      <c r="A3" s="322" t="s">
        <v>180</v>
      </c>
      <c r="B3" s="323" t="s">
        <v>240</v>
      </c>
      <c r="C3" s="323" t="s">
        <v>241</v>
      </c>
      <c r="D3" s="324" t="s">
        <v>242</v>
      </c>
      <c r="E3" s="325" t="s">
        <v>243</v>
      </c>
    </row>
    <row r="4" s="312" customFormat="1" ht="25" customHeight="1" spans="1:5">
      <c r="A4" s="326" t="s">
        <v>96</v>
      </c>
      <c r="B4" s="327">
        <f>B5+B6+B7+B8+B9+B10+B11+B12+B13+B14+B15+B16</f>
        <v>21519</v>
      </c>
      <c r="C4" s="327">
        <f>C5+C6+C7+C8+C9+C10+C11+C12+C13+C14+C15+C16</f>
        <v>23035</v>
      </c>
      <c r="D4" s="328">
        <f>(C4-B4)/B4*100</f>
        <v>7.04493703238998</v>
      </c>
      <c r="E4" s="329"/>
    </row>
    <row r="5" s="312" customFormat="1" ht="25" customHeight="1" spans="1:5">
      <c r="A5" s="330" t="s">
        <v>244</v>
      </c>
      <c r="B5" s="327">
        <v>7042</v>
      </c>
      <c r="C5" s="327">
        <v>9060</v>
      </c>
      <c r="D5" s="328">
        <f>(C5-B5)/B5*100</f>
        <v>28.656631638739</v>
      </c>
      <c r="E5" s="329"/>
    </row>
    <row r="6" s="312" customFormat="1" ht="25" customHeight="1" spans="1:5">
      <c r="A6" s="330" t="s">
        <v>245</v>
      </c>
      <c r="B6" s="327">
        <v>1869</v>
      </c>
      <c r="C6" s="327">
        <v>2505</v>
      </c>
      <c r="D6" s="328">
        <f t="shared" ref="D6:D16" si="0">(C6-B6)/B6*100</f>
        <v>34.0288924558588</v>
      </c>
      <c r="E6" s="329"/>
    </row>
    <row r="7" s="312" customFormat="1" ht="25" customHeight="1" spans="1:5">
      <c r="A7" s="330" t="s">
        <v>246</v>
      </c>
      <c r="B7" s="327">
        <v>460</v>
      </c>
      <c r="C7" s="327">
        <v>460</v>
      </c>
      <c r="D7" s="328">
        <f t="shared" si="0"/>
        <v>0</v>
      </c>
      <c r="E7" s="329"/>
    </row>
    <row r="8" s="312" customFormat="1" ht="25" customHeight="1" spans="1:5">
      <c r="A8" s="330" t="s">
        <v>247</v>
      </c>
      <c r="B8" s="327">
        <v>1562</v>
      </c>
      <c r="C8" s="327">
        <v>1850</v>
      </c>
      <c r="D8" s="328">
        <f t="shared" si="0"/>
        <v>18.437900128041</v>
      </c>
      <c r="E8" s="329"/>
    </row>
    <row r="9" s="312" customFormat="1" ht="25" customHeight="1" spans="1:5">
      <c r="A9" s="330" t="s">
        <v>248</v>
      </c>
      <c r="B9" s="327">
        <v>1391</v>
      </c>
      <c r="C9" s="327">
        <v>1760</v>
      </c>
      <c r="D9" s="328">
        <f t="shared" si="0"/>
        <v>26.5276779295471</v>
      </c>
      <c r="E9" s="329"/>
    </row>
    <row r="10" s="312" customFormat="1" ht="25" customHeight="1" spans="1:5">
      <c r="A10" s="330" t="s">
        <v>249</v>
      </c>
      <c r="B10" s="327">
        <v>1143</v>
      </c>
      <c r="C10" s="327">
        <v>1260</v>
      </c>
      <c r="D10" s="328">
        <f t="shared" si="0"/>
        <v>10.2362204724409</v>
      </c>
      <c r="E10" s="329"/>
    </row>
    <row r="11" s="312" customFormat="1" ht="25" customHeight="1" spans="1:5">
      <c r="A11" s="330" t="s">
        <v>250</v>
      </c>
      <c r="B11" s="327">
        <v>585</v>
      </c>
      <c r="C11" s="327">
        <v>730</v>
      </c>
      <c r="D11" s="328">
        <f t="shared" si="0"/>
        <v>24.7863247863248</v>
      </c>
      <c r="E11" s="329"/>
    </row>
    <row r="12" s="312" customFormat="1" ht="25" customHeight="1" spans="1:5">
      <c r="A12" s="330" t="s">
        <v>251</v>
      </c>
      <c r="B12" s="327">
        <v>769</v>
      </c>
      <c r="C12" s="327">
        <v>890</v>
      </c>
      <c r="D12" s="328">
        <f t="shared" si="0"/>
        <v>15.7347204161248</v>
      </c>
      <c r="E12" s="329"/>
    </row>
    <row r="13" s="312" customFormat="1" ht="25" customHeight="1" spans="1:5">
      <c r="A13" s="330" t="s">
        <v>252</v>
      </c>
      <c r="B13" s="327">
        <v>840</v>
      </c>
      <c r="C13" s="327">
        <v>1030</v>
      </c>
      <c r="D13" s="328">
        <f t="shared" si="0"/>
        <v>22.6190476190476</v>
      </c>
      <c r="E13" s="329"/>
    </row>
    <row r="14" s="312" customFormat="1" ht="25" customHeight="1" spans="1:5">
      <c r="A14" s="330" t="s">
        <v>253</v>
      </c>
      <c r="B14" s="327">
        <v>247</v>
      </c>
      <c r="C14" s="327">
        <v>230</v>
      </c>
      <c r="D14" s="328">
        <f t="shared" si="0"/>
        <v>-6.88259109311741</v>
      </c>
      <c r="E14" s="329"/>
    </row>
    <row r="15" s="312" customFormat="1" ht="25" customHeight="1" spans="1:5">
      <c r="A15" s="330" t="s">
        <v>254</v>
      </c>
      <c r="B15" s="327">
        <v>3901</v>
      </c>
      <c r="C15" s="327">
        <v>900</v>
      </c>
      <c r="D15" s="328">
        <f t="shared" si="0"/>
        <v>-76.9289925660087</v>
      </c>
      <c r="E15" s="329"/>
    </row>
    <row r="16" s="312" customFormat="1" ht="25" customHeight="1" spans="1:5">
      <c r="A16" s="330" t="s">
        <v>255</v>
      </c>
      <c r="B16" s="327">
        <v>1710</v>
      </c>
      <c r="C16" s="327">
        <v>2360</v>
      </c>
      <c r="D16" s="328">
        <f t="shared" si="0"/>
        <v>38.0116959064327</v>
      </c>
      <c r="E16" s="329"/>
    </row>
    <row r="17" s="312" customFormat="1" ht="25" customHeight="1" spans="1:6">
      <c r="A17" s="331" t="s">
        <v>256</v>
      </c>
      <c r="B17" s="332"/>
      <c r="C17" s="333"/>
      <c r="D17" s="328"/>
      <c r="E17" s="329"/>
      <c r="F17" s="334"/>
    </row>
    <row r="18" s="312" customFormat="1" ht="25" customHeight="1" spans="1:5">
      <c r="A18" s="331" t="s">
        <v>257</v>
      </c>
      <c r="B18" s="335"/>
      <c r="C18" s="335"/>
      <c r="D18" s="328"/>
      <c r="E18" s="329"/>
    </row>
    <row r="19" s="312" customFormat="1" ht="25" customHeight="1" spans="1:5">
      <c r="A19" s="330" t="s">
        <v>258</v>
      </c>
      <c r="B19" s="335"/>
      <c r="C19" s="335"/>
      <c r="D19" s="328"/>
      <c r="E19" s="329"/>
    </row>
    <row r="20" s="312" customFormat="1" ht="25" customHeight="1" spans="1:5">
      <c r="A20" s="326" t="s">
        <v>109</v>
      </c>
      <c r="B20" s="327">
        <f>B21+B22+B23+B25+B26+B27</f>
        <v>8033</v>
      </c>
      <c r="C20" s="335">
        <f>C21+C22+C23+C25+C27</f>
        <v>7850</v>
      </c>
      <c r="D20" s="328">
        <f>(C20-B20)/B20*100</f>
        <v>-2.2781028258434</v>
      </c>
      <c r="E20" s="329"/>
    </row>
    <row r="21" s="312" customFormat="1" ht="25" customHeight="1" spans="1:5">
      <c r="A21" s="330" t="s">
        <v>259</v>
      </c>
      <c r="B21" s="327">
        <v>1685</v>
      </c>
      <c r="C21" s="335">
        <v>1750</v>
      </c>
      <c r="D21" s="328">
        <f>(C21-B21)/B21*100</f>
        <v>3.85756676557863</v>
      </c>
      <c r="E21" s="336"/>
    </row>
    <row r="22" s="312" customFormat="1" ht="25" customHeight="1" spans="1:5">
      <c r="A22" s="330" t="s">
        <v>260</v>
      </c>
      <c r="B22" s="327">
        <v>642</v>
      </c>
      <c r="C22" s="335">
        <v>1000</v>
      </c>
      <c r="D22" s="328">
        <f>(C22-B22)/B22*100</f>
        <v>55.7632398753894</v>
      </c>
      <c r="E22" s="329"/>
    </row>
    <row r="23" s="312" customFormat="1" ht="25" customHeight="1" spans="1:5">
      <c r="A23" s="330" t="s">
        <v>261</v>
      </c>
      <c r="B23" s="327">
        <v>2647</v>
      </c>
      <c r="C23" s="335">
        <v>2600</v>
      </c>
      <c r="D23" s="328">
        <f>(C23-B23)/B23*100</f>
        <v>-1.77559501322252</v>
      </c>
      <c r="E23" s="329"/>
    </row>
    <row r="24" s="312" customFormat="1" ht="25" customHeight="1" spans="1:5">
      <c r="A24" s="330" t="s">
        <v>262</v>
      </c>
      <c r="B24" s="327"/>
      <c r="C24" s="335"/>
      <c r="D24" s="328"/>
      <c r="E24" s="329"/>
    </row>
    <row r="25" s="312" customFormat="1" ht="25" customHeight="1" spans="1:5">
      <c r="A25" s="330" t="s">
        <v>263</v>
      </c>
      <c r="B25" s="327">
        <v>2526</v>
      </c>
      <c r="C25" s="335">
        <v>2000</v>
      </c>
      <c r="D25" s="328">
        <f>(C25-B25)/B25*100</f>
        <v>-20.8234362628662</v>
      </c>
      <c r="E25" s="329"/>
    </row>
    <row r="26" s="312" customFormat="1" ht="25" customHeight="1" spans="1:5">
      <c r="A26" s="330" t="s">
        <v>264</v>
      </c>
      <c r="B26" s="327">
        <v>20</v>
      </c>
      <c r="C26" s="335"/>
      <c r="D26" s="328"/>
      <c r="E26" s="329"/>
    </row>
    <row r="27" s="312" customFormat="1" ht="25" customHeight="1" spans="1:5">
      <c r="A27" s="330" t="s">
        <v>265</v>
      </c>
      <c r="B27" s="327">
        <v>513</v>
      </c>
      <c r="C27" s="335">
        <v>500</v>
      </c>
      <c r="D27" s="328">
        <f>(C27-B27)/B27*100</f>
        <v>-2.53411306042885</v>
      </c>
      <c r="E27" s="329"/>
    </row>
    <row r="28" s="312" customFormat="1" ht="25" customHeight="1" spans="1:5">
      <c r="A28" s="337" t="s">
        <v>266</v>
      </c>
      <c r="B28" s="338">
        <v>29552</v>
      </c>
      <c r="C28" s="339">
        <v>30885</v>
      </c>
      <c r="D28" s="328">
        <f>(C28-B28)/B28*100</f>
        <v>4.51069301570114</v>
      </c>
      <c r="E28" s="329"/>
    </row>
    <row r="29" s="313" customFormat="1" ht="18.75" spans="1:7">
      <c r="A29" s="312"/>
      <c r="B29" s="314"/>
      <c r="C29" s="314"/>
      <c r="D29" s="315"/>
      <c r="E29" s="312"/>
      <c r="F29" s="312"/>
      <c r="G29" s="312"/>
    </row>
    <row r="30" s="313" customFormat="1" ht="18.75" spans="1:7">
      <c r="A30" s="312"/>
      <c r="B30" s="314"/>
      <c r="C30" s="314"/>
      <c r="D30" s="315"/>
      <c r="E30" s="312"/>
      <c r="F30" s="312"/>
      <c r="G30" s="312"/>
    </row>
    <row r="31" s="313" customFormat="1" ht="18.75" spans="1:7">
      <c r="A31" s="312"/>
      <c r="B31" s="314"/>
      <c r="C31" s="314"/>
      <c r="D31" s="315"/>
      <c r="E31" s="312"/>
      <c r="F31" s="312"/>
      <c r="G31" s="312"/>
    </row>
    <row r="32" s="313" customFormat="1" ht="18.75" spans="1:7">
      <c r="A32" s="312"/>
      <c r="B32" s="314"/>
      <c r="C32" s="314"/>
      <c r="D32" s="315"/>
      <c r="E32" s="312"/>
      <c r="F32" s="312"/>
      <c r="G32" s="312"/>
    </row>
    <row r="33" s="313" customFormat="1" ht="18.75" spans="1:7">
      <c r="A33" s="312"/>
      <c r="B33" s="314"/>
      <c r="C33" s="314"/>
      <c r="D33" s="315"/>
      <c r="E33" s="312"/>
      <c r="F33" s="312"/>
      <c r="G33" s="312"/>
    </row>
    <row r="34" s="313" customFormat="1" ht="18.75" spans="1:7">
      <c r="A34" s="312"/>
      <c r="B34" s="314"/>
      <c r="C34" s="314"/>
      <c r="D34" s="315"/>
      <c r="E34" s="312"/>
      <c r="F34" s="312"/>
      <c r="G34" s="312"/>
    </row>
    <row r="35" s="313" customFormat="1" ht="18.75" spans="1:7">
      <c r="A35" s="312"/>
      <c r="B35" s="314"/>
      <c r="C35" s="314"/>
      <c r="D35" s="315"/>
      <c r="E35" s="312"/>
      <c r="F35" s="312"/>
      <c r="G35" s="312"/>
    </row>
    <row r="36" s="313" customFormat="1" ht="18.75" spans="1:7">
      <c r="A36" s="312"/>
      <c r="B36" s="314"/>
      <c r="C36" s="314"/>
      <c r="D36" s="315"/>
      <c r="E36" s="312"/>
      <c r="F36" s="312"/>
      <c r="G36" s="312"/>
    </row>
    <row r="37" s="313" customFormat="1" ht="18.75" spans="1:7">
      <c r="A37" s="312"/>
      <c r="B37" s="314"/>
      <c r="C37" s="314"/>
      <c r="D37" s="315"/>
      <c r="E37" s="312"/>
      <c r="F37" s="312"/>
      <c r="G37" s="312"/>
    </row>
    <row r="38" s="313" customFormat="1" ht="18.75" spans="1:7">
      <c r="A38" s="312"/>
      <c r="B38" s="314"/>
      <c r="C38" s="314"/>
      <c r="D38" s="315"/>
      <c r="E38" s="312"/>
      <c r="F38" s="312"/>
      <c r="G38" s="312"/>
    </row>
    <row r="39" s="313" customFormat="1" ht="18.75" spans="1:7">
      <c r="A39" s="312"/>
      <c r="B39" s="314"/>
      <c r="C39" s="314"/>
      <c r="D39" s="315"/>
      <c r="E39" s="312"/>
      <c r="F39" s="312"/>
      <c r="G39" s="312"/>
    </row>
    <row r="40" s="313" customFormat="1" ht="18.75" spans="1:7">
      <c r="A40" s="312"/>
      <c r="B40" s="314"/>
      <c r="C40" s="314"/>
      <c r="D40" s="315"/>
      <c r="E40" s="312"/>
      <c r="F40" s="312"/>
      <c r="G40" s="312"/>
    </row>
    <row r="41" s="313" customFormat="1" ht="18.75" spans="1:7">
      <c r="A41" s="312"/>
      <c r="B41" s="314"/>
      <c r="C41" s="314"/>
      <c r="D41" s="315"/>
      <c r="E41" s="312"/>
      <c r="F41" s="312"/>
      <c r="G41" s="312"/>
    </row>
    <row r="42" s="313" customFormat="1" ht="18.75" spans="1:7">
      <c r="A42" s="312"/>
      <c r="B42" s="314"/>
      <c r="C42" s="314"/>
      <c r="D42" s="315"/>
      <c r="E42" s="312"/>
      <c r="F42" s="312"/>
      <c r="G42" s="312"/>
    </row>
    <row r="43" s="313" customFormat="1" ht="18.75" spans="1:7">
      <c r="A43" s="312"/>
      <c r="B43" s="314"/>
      <c r="C43" s="314"/>
      <c r="D43" s="315"/>
      <c r="E43" s="312"/>
      <c r="F43" s="312"/>
      <c r="G43" s="312"/>
    </row>
    <row r="44" s="313" customFormat="1" ht="18.75" spans="1:7">
      <c r="A44" s="312"/>
      <c r="B44" s="314"/>
      <c r="C44" s="314"/>
      <c r="D44" s="315"/>
      <c r="E44" s="312"/>
      <c r="F44" s="312"/>
      <c r="G44" s="312"/>
    </row>
    <row r="45" s="313" customFormat="1" ht="18.75" spans="1:7">
      <c r="A45" s="312"/>
      <c r="B45" s="314"/>
      <c r="C45" s="314"/>
      <c r="D45" s="315"/>
      <c r="E45" s="312"/>
      <c r="F45" s="312"/>
      <c r="G45" s="312"/>
    </row>
    <row r="46" s="313" customFormat="1" ht="18.75" spans="1:7">
      <c r="A46" s="312"/>
      <c r="B46" s="314"/>
      <c r="C46" s="314"/>
      <c r="D46" s="315"/>
      <c r="E46" s="312"/>
      <c r="F46" s="312"/>
      <c r="G46" s="312"/>
    </row>
    <row r="47" s="313" customFormat="1" ht="18.75" spans="1:7">
      <c r="A47" s="312"/>
      <c r="B47" s="314"/>
      <c r="C47" s="314"/>
      <c r="D47" s="315"/>
      <c r="E47" s="312"/>
      <c r="F47" s="312"/>
      <c r="G47" s="312"/>
    </row>
    <row r="48" s="313" customFormat="1" ht="18.75" spans="1:7">
      <c r="A48" s="312"/>
      <c r="B48" s="314"/>
      <c r="C48" s="314"/>
      <c r="D48" s="315"/>
      <c r="E48" s="312"/>
      <c r="F48" s="312"/>
      <c r="G48" s="312"/>
    </row>
    <row r="49" s="313" customFormat="1" ht="18.75" spans="1:7">
      <c r="A49" s="312"/>
      <c r="B49" s="314"/>
      <c r="C49" s="314"/>
      <c r="D49" s="315"/>
      <c r="E49" s="312"/>
      <c r="F49" s="312"/>
      <c r="G49" s="312"/>
    </row>
    <row r="50" s="313" customFormat="1" ht="18.75" spans="1:7">
      <c r="A50" s="312"/>
      <c r="B50" s="314"/>
      <c r="C50" s="314"/>
      <c r="D50" s="315"/>
      <c r="E50" s="312"/>
      <c r="F50" s="312"/>
      <c r="G50" s="312"/>
    </row>
    <row r="51" s="313" customFormat="1" ht="18.75" spans="1:7">
      <c r="A51" s="312"/>
      <c r="B51" s="314"/>
      <c r="C51" s="314"/>
      <c r="D51" s="315"/>
      <c r="E51" s="312"/>
      <c r="F51" s="312"/>
      <c r="G51" s="312"/>
    </row>
    <row r="52" s="313" customFormat="1" ht="18.75" spans="1:7">
      <c r="A52" s="312"/>
      <c r="B52" s="314"/>
      <c r="C52" s="314"/>
      <c r="D52" s="315"/>
      <c r="E52" s="312"/>
      <c r="F52" s="312"/>
      <c r="G52" s="312"/>
    </row>
    <row r="53" s="313" customFormat="1" ht="18.75" spans="1:7">
      <c r="A53" s="312"/>
      <c r="B53" s="314"/>
      <c r="C53" s="314"/>
      <c r="D53" s="315"/>
      <c r="E53" s="312"/>
      <c r="F53" s="312"/>
      <c r="G53" s="312"/>
    </row>
    <row r="54" s="313" customFormat="1" ht="18.75" spans="1:7">
      <c r="A54" s="312"/>
      <c r="B54" s="314"/>
      <c r="C54" s="314"/>
      <c r="D54" s="315"/>
      <c r="E54" s="312"/>
      <c r="F54" s="312"/>
      <c r="G54" s="312"/>
    </row>
  </sheetData>
  <mergeCells count="1">
    <mergeCell ref="A1:E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37</vt:i4>
      </vt:variant>
    </vt:vector>
  </HeadingPairs>
  <TitlesOfParts>
    <vt:vector size="37" baseType="lpstr">
      <vt:lpstr>封面</vt: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vt:lpstr>
      <vt:lpstr>表15</vt:lpstr>
      <vt:lpstr>表16</vt:lpstr>
      <vt:lpstr>表17</vt:lpstr>
      <vt:lpstr>表18  </vt:lpstr>
      <vt:lpstr>表19 </vt:lpstr>
      <vt:lpstr>表20 </vt:lpstr>
      <vt:lpstr>表21 </vt:lpstr>
      <vt:lpstr>表22 </vt:lpstr>
      <vt:lpstr>表23 </vt:lpstr>
      <vt:lpstr>表24 </vt:lpstr>
      <vt:lpstr>表25 </vt:lpstr>
      <vt:lpstr>表26 </vt:lpstr>
      <vt:lpstr>表27 </vt:lpstr>
      <vt:lpstr>表28</vt:lpstr>
      <vt:lpstr>表29</vt:lpstr>
      <vt:lpstr>表30</vt:lpstr>
      <vt:lpstr>说明1</vt:lpstr>
      <vt:lpstr>说明2</vt:lpstr>
      <vt:lpstr>说明3</vt:lpstr>
      <vt:lpstr>说明4</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2021-02-19T01:06:00Z</dcterms:created>
  <dcterms:modified xsi:type="dcterms:W3CDTF">2023-04-14T00:42:25Z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051E44E2AC894DD690503B1EFE019B4C</vt:lpwstr>
  </property>
</Properties>
</file>