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firstSheet="21" activeTab="36"/>
  </bookViews>
  <sheets>
    <sheet name="封面" sheetId="1" r:id="rId1"/>
    <sheet name="目录" sheetId="2" r:id="rId2"/>
    <sheet name="1" sheetId="3" r:id="rId3"/>
    <sheet name="2" sheetId="4" r:id="rId4"/>
    <sheet name="3" sheetId="34" r:id="rId5"/>
    <sheet name="4" sheetId="35" r:id="rId6"/>
    <sheet name="5" sheetId="36" r:id="rId7"/>
    <sheet name="6" sheetId="5" r:id="rId8"/>
    <sheet name="7" sheetId="6" r:id="rId9"/>
    <sheet name="8" sheetId="7" r:id="rId10"/>
    <sheet name="9" sheetId="8" r:id="rId11"/>
    <sheet name="10" sheetId="9" r:id="rId12"/>
    <sheet name="11-1" sheetId="10" r:id="rId13"/>
    <sheet name="11-2" sheetId="33" r:id="rId14"/>
    <sheet name="12" sheetId="11" r:id="rId15"/>
    <sheet name="13" sheetId="12" r:id="rId16"/>
    <sheet name="14" sheetId="13" r:id="rId17"/>
    <sheet name="15" sheetId="14" r:id="rId18"/>
    <sheet name="16" sheetId="15" r:id="rId19"/>
    <sheet name="17" sheetId="16" r:id="rId20"/>
    <sheet name="18" sheetId="37" r:id="rId21"/>
    <sheet name="19" sheetId="38" r:id="rId22"/>
    <sheet name="20" sheetId="17" r:id="rId23"/>
    <sheet name="21" sheetId="18" r:id="rId24"/>
    <sheet name="22" sheetId="19" r:id="rId25"/>
    <sheet name="23" sheetId="20" r:id="rId26"/>
    <sheet name="24" sheetId="21" r:id="rId27"/>
    <sheet name="25" sheetId="22" r:id="rId28"/>
    <sheet name="26" sheetId="40" r:id="rId29"/>
    <sheet name="27" sheetId="23" r:id="rId30"/>
    <sheet name="28" sheetId="24" r:id="rId31"/>
    <sheet name="29" sheetId="25" r:id="rId32"/>
    <sheet name="30" sheetId="26" r:id="rId33"/>
    <sheet name="31" sheetId="27" r:id="rId34"/>
    <sheet name="32" sheetId="39" r:id="rId35"/>
    <sheet name="33" sheetId="28" r:id="rId36"/>
    <sheet name="34" sheetId="29" r:id="rId37"/>
    <sheet name="35" sheetId="30" r:id="rId38"/>
    <sheet name="36" sheetId="31" r:id="rId39"/>
    <sheet name="名词解释" sheetId="32" r:id="rId40"/>
    <sheet name="情况说明" sheetId="42" r:id="rId41"/>
  </sheets>
  <calcPr calcId="144525"/>
</workbook>
</file>

<file path=xl/comments1.xml><?xml version="1.0" encoding="utf-8"?>
<comments xmlns="http://schemas.openxmlformats.org/spreadsheetml/2006/main">
  <authors>
    <author>lenovo</author>
  </authors>
  <commentList>
    <comment ref="C6" authorId="0">
      <text>
        <r>
          <rPr>
            <b/>
            <sz val="9"/>
            <rFont val="宋体"/>
            <charset val="134"/>
          </rPr>
          <t>lenovo:</t>
        </r>
        <r>
          <rPr>
            <sz val="9"/>
            <rFont val="宋体"/>
            <charset val="134"/>
          </rPr>
          <t xml:space="preserve">
留抵退税调库2795万元</t>
        </r>
      </text>
    </comment>
  </commentList>
</comments>
</file>

<file path=xl/comments2.xml><?xml version="1.0" encoding="utf-8"?>
<comments xmlns="http://schemas.openxmlformats.org/spreadsheetml/2006/main">
  <authors>
    <author>lenovo</author>
  </authors>
  <commentList>
    <comment ref="C6" authorId="0">
      <text>
        <r>
          <rPr>
            <b/>
            <sz val="9"/>
            <rFont val="宋体"/>
            <charset val="134"/>
          </rPr>
          <t>lenovo:</t>
        </r>
        <r>
          <rPr>
            <sz val="9"/>
            <rFont val="宋体"/>
            <charset val="134"/>
          </rPr>
          <t xml:space="preserve">
留抵退税调库2795万元</t>
        </r>
      </text>
    </comment>
  </commentList>
</comments>
</file>

<file path=xl/comments3.xml><?xml version="1.0" encoding="utf-8"?>
<comments xmlns="http://schemas.openxmlformats.org/spreadsheetml/2006/main">
  <authors>
    <author>lenovo</author>
  </authors>
  <commentList>
    <comment ref="B6" authorId="0">
      <text>
        <r>
          <rPr>
            <b/>
            <sz val="9"/>
            <rFont val="宋体"/>
            <charset val="134"/>
          </rPr>
          <t>lenovo:</t>
        </r>
        <r>
          <rPr>
            <sz val="9"/>
            <rFont val="宋体"/>
            <charset val="134"/>
          </rPr>
          <t xml:space="preserve">
留抵退税调库2795万元</t>
        </r>
      </text>
    </comment>
  </commentList>
</comments>
</file>

<file path=xl/comments4.xml><?xml version="1.0" encoding="utf-8"?>
<comments xmlns="http://schemas.openxmlformats.org/spreadsheetml/2006/main">
  <authors>
    <author>lenovo</author>
  </authors>
  <commentList>
    <comment ref="D11" authorId="0">
      <text>
        <r>
          <rPr>
            <b/>
            <sz val="9"/>
            <rFont val="宋体"/>
            <charset val="134"/>
          </rPr>
          <t>lenovo:</t>
        </r>
        <r>
          <rPr>
            <sz val="9"/>
            <rFont val="宋体"/>
            <charset val="134"/>
          </rPr>
          <t xml:space="preserve">
城乡居民基本医疗保险基金市级统筹</t>
        </r>
      </text>
    </comment>
  </commentList>
</comments>
</file>

<file path=xl/comments5.xml><?xml version="1.0" encoding="utf-8"?>
<comments xmlns="http://schemas.openxmlformats.org/spreadsheetml/2006/main">
  <authors>
    <author>lenovo</author>
  </authors>
  <commentList>
    <comment ref="D11" authorId="0">
      <text>
        <r>
          <rPr>
            <b/>
            <sz val="9"/>
            <rFont val="宋体"/>
            <charset val="134"/>
          </rPr>
          <t>lenovo:</t>
        </r>
        <r>
          <rPr>
            <sz val="9"/>
            <rFont val="宋体"/>
            <charset val="134"/>
          </rPr>
          <t xml:space="preserve">
城乡居民医疗保险基金市级统筹支出</t>
        </r>
      </text>
    </comment>
  </commentList>
</comments>
</file>

<file path=xl/comments6.xml><?xml version="1.0" encoding="utf-8"?>
<comments xmlns="http://schemas.openxmlformats.org/spreadsheetml/2006/main">
  <authors>
    <author>lenovo</author>
  </authors>
  <commentList>
    <comment ref="D11" authorId="0">
      <text>
        <r>
          <rPr>
            <b/>
            <sz val="9"/>
            <rFont val="宋体"/>
            <charset val="134"/>
          </rPr>
          <t>lenovo:</t>
        </r>
        <r>
          <rPr>
            <sz val="9"/>
            <rFont val="宋体"/>
            <charset val="134"/>
          </rPr>
          <t xml:space="preserve">
城乡居民基本医疗保险基金市级统筹</t>
        </r>
      </text>
    </comment>
  </commentList>
</comments>
</file>

<file path=xl/comments7.xml><?xml version="1.0" encoding="utf-8"?>
<comments xmlns="http://schemas.openxmlformats.org/spreadsheetml/2006/main">
  <authors>
    <author>lenovo</author>
  </authors>
  <commentList>
    <comment ref="D11" authorId="0">
      <text>
        <r>
          <rPr>
            <b/>
            <sz val="9"/>
            <rFont val="宋体"/>
            <charset val="134"/>
          </rPr>
          <t>lenovo:</t>
        </r>
        <r>
          <rPr>
            <sz val="9"/>
            <rFont val="宋体"/>
            <charset val="134"/>
          </rPr>
          <t xml:space="preserve">
城乡居民医疗保险基金市级统筹支出</t>
        </r>
      </text>
    </comment>
  </commentList>
</comments>
</file>

<file path=xl/sharedStrings.xml><?xml version="1.0" encoding="utf-8"?>
<sst xmlns="http://schemas.openxmlformats.org/spreadsheetml/2006/main" count="2298" uniqueCount="1543">
  <si>
    <t>县十九届人大二次会议参阅文件</t>
  </si>
  <si>
    <t xml:space="preserve">永寿县2022年预算
执行情况和2023年预算
（草案）
 </t>
  </si>
  <si>
    <t xml:space="preserve"> </t>
  </si>
  <si>
    <t>永寿县财政局
2023年2月</t>
  </si>
  <si>
    <t>目   录</t>
  </si>
  <si>
    <t>一、一般公共预算报表</t>
  </si>
  <si>
    <t xml:space="preserve">  1、2022年全县一般公共预算收入执行情况表</t>
  </si>
  <si>
    <t xml:space="preserve">  2、2022年全县一般公共预算支出执行情况表</t>
  </si>
  <si>
    <t xml:space="preserve">  3、2022年县本级一般公共预算收入执行情况表</t>
  </si>
  <si>
    <t xml:space="preserve">  4、2022年县本级一般公共预算支出执行情况表</t>
  </si>
  <si>
    <t xml:space="preserve">  5、2022年县本级一般公共预算收支平衡情况表</t>
  </si>
  <si>
    <t xml:space="preserve">  6、2022年中省市一般公共预算补助情况表</t>
  </si>
  <si>
    <t xml:space="preserve">  7、2022年地方政府一般债务限额和余额情况表</t>
  </si>
  <si>
    <t xml:space="preserve">  8、2023年县本级一般公共预算收入预算表</t>
  </si>
  <si>
    <t xml:space="preserve">  9、2023年县本级一般公共预算支出预算总表</t>
  </si>
  <si>
    <t xml:space="preserve">  10、2023年县本级一般公共预算支出预算表</t>
  </si>
  <si>
    <t xml:space="preserve">  11、2023年县本级一般公共预算支出（基本支出）预算表（经济科目）</t>
  </si>
  <si>
    <t xml:space="preserve">  12、2023年县本级税收返还和转移支付总表</t>
  </si>
  <si>
    <t xml:space="preserve">  13、2023年县本级专项转移支付分地区、分项目预算表</t>
  </si>
  <si>
    <t xml:space="preserve">  14、2023年全县政府一般债务限额和余额情况表</t>
  </si>
  <si>
    <t xml:space="preserve">  15、2023年全县“三公”经费预算情况表</t>
  </si>
  <si>
    <t>二、政府性基金预算报表</t>
  </si>
  <si>
    <t xml:space="preserve">  1、2022年全县政府性基金收入执行情况表</t>
  </si>
  <si>
    <t xml:space="preserve">  2、2022年全县政府性基金支出执行情况表</t>
  </si>
  <si>
    <t xml:space="preserve">  3、2022年县本级政府性基金收入执行情况表</t>
  </si>
  <si>
    <t xml:space="preserve">  4、2022年县本级政府性基金支出执行情况表</t>
  </si>
  <si>
    <t xml:space="preserve">  5、2022年本级政府性基金转移支付补助情况表</t>
  </si>
  <si>
    <t xml:space="preserve">  6、2022年地方政府专项债务限额和余额情况</t>
  </si>
  <si>
    <t xml:space="preserve">  7、2023年县本级政府性基金收入预算表</t>
  </si>
  <si>
    <t xml:space="preserve">  8、2023年县本级政府性基金支出预算总表</t>
  </si>
  <si>
    <t xml:space="preserve">  9、2023年县本级政府性基金支出表（项级功能科目）</t>
  </si>
  <si>
    <t xml:space="preserve">  10、2023年本级政府性基金转移支付预算表</t>
  </si>
  <si>
    <t xml:space="preserve">  11、2023年本级政府性基金转移支付分区域预算表</t>
  </si>
  <si>
    <t xml:space="preserve">  12、2023年全县政府专项债务限额和余额情况表</t>
  </si>
  <si>
    <t>三、国有资本经营预算报表</t>
  </si>
  <si>
    <t xml:space="preserve">  1、2022年全县国有资本经营预算收入执行情况表</t>
  </si>
  <si>
    <t xml:space="preserve">  2、2022年全县国有资本经营预算支出执行情况表</t>
  </si>
  <si>
    <t xml:space="preserve">  3、2023年县本级国有资本经营收入预算表</t>
  </si>
  <si>
    <t xml:space="preserve">  4、2023年县本级国有资本经营支出预算表</t>
  </si>
  <si>
    <t xml:space="preserve">  5、2023年县本级国有资本经营预算转移支付分区域预算表</t>
  </si>
  <si>
    <t>四、社会保险基金预算报表</t>
  </si>
  <si>
    <t xml:space="preserve">  1、2022年全县社会保险基金预算收入执行情况表</t>
  </si>
  <si>
    <t xml:space="preserve">  2、2022年全县社会保险基金预算支出执行情况表</t>
  </si>
  <si>
    <t xml:space="preserve">  3、2023年县本级社会保险基金收入预算表</t>
  </si>
  <si>
    <t xml:space="preserve">  4、2023年县本级社会保险基金支出预算表</t>
  </si>
  <si>
    <t>五、预算报告名词解释</t>
  </si>
  <si>
    <t>六、永寿县2022年预算执行和2023年预算（草案）情况说明</t>
  </si>
  <si>
    <t>2022年全县一般公共预算收入执行情况表</t>
  </si>
  <si>
    <t>表1</t>
  </si>
  <si>
    <t>单位：万元</t>
  </si>
  <si>
    <t>项  目</t>
  </si>
  <si>
    <t>2021年</t>
  </si>
  <si>
    <t>2022年     执行数</t>
  </si>
  <si>
    <t>较上年</t>
  </si>
  <si>
    <t>决算数</t>
  </si>
  <si>
    <t>执行数</t>
  </si>
  <si>
    <t>±%</t>
  </si>
  <si>
    <t>一、税收收入</t>
  </si>
  <si>
    <t xml:space="preserve">     增值税（含营业税）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</si>
  <si>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</si>
  <si>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</si>
  <si>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</si>
  <si>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</si>
  <si>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</si>
  <si>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</si>
  <si>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</si>
  <si>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</si>
  <si>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</si>
  <si>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</si>
  <si>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</si>
  <si>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</si>
  <si>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</si>
  <si>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</si>
  <si>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</si>
  <si>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</si>
  <si>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</si>
  <si>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</si>
  <si>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</si>
  <si>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</si>
  <si>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</si>
  <si>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</si>
  <si>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 xml:space="preserve">   上级补助收入</t>
  </si>
  <si>
    <t xml:space="preserve">      返还性收入</t>
  </si>
  <si>
    <t xml:space="preserve">      一般性转移支付收入</t>
  </si>
  <si>
    <t xml:space="preserve">      专项转移支付收入</t>
  </si>
  <si>
    <t xml:space="preserve">   债券转贷收入</t>
  </si>
  <si>
    <t xml:space="preserve">      转贷新增债券收入</t>
  </si>
  <si>
    <t xml:space="preserve">      转贷再融资一般债券收入</t>
  </si>
  <si>
    <t xml:space="preserve">   调入预算稳定调节基金</t>
  </si>
  <si>
    <t xml:space="preserve">   调入资金</t>
  </si>
  <si>
    <t xml:space="preserve">      政府性基金调入</t>
  </si>
  <si>
    <t xml:space="preserve">      国有资本经营预算调入</t>
  </si>
  <si>
    <t xml:space="preserve">      其他调入</t>
  </si>
  <si>
    <t xml:space="preserve">   上年结余</t>
  </si>
  <si>
    <t>收入总计</t>
  </si>
  <si>
    <t>2022年全县一般公共预算支出执行情况表</t>
  </si>
  <si>
    <t>表2</t>
  </si>
  <si>
    <t>2022年</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</si>
  <si>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</si>
  <si>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</si>
  <si>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</si>
  <si>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</si>
  <si>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</si>
  <si>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</si>
  <si>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</si>
  <si>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</si>
  <si>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</si>
  <si>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</si>
  <si>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</si>
  <si>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</si>
  <si>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</si>
  <si>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</si>
  <si>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</si>
  <si>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</si>
  <si>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</si>
  <si>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</si>
  <si>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</si>
  <si>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</si>
  <si>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二十一、其他支出</t>
  </si>
  <si>
    <t>二十二、债务付息支出</t>
  </si>
  <si>
    <t>二十三、债务发行费用支出</t>
  </si>
  <si>
    <t>支出合计</t>
  </si>
  <si>
    <t xml:space="preserve">   上解上级支出</t>
  </si>
  <si>
    <t xml:space="preserve">      出口退税上解支出</t>
  </si>
  <si>
    <t xml:space="preserve">      专项上解支出</t>
  </si>
  <si>
    <t xml:space="preserve">   债务还本支出</t>
  </si>
  <si>
    <t xml:space="preserve">      用其他资金还本支出</t>
  </si>
  <si>
    <t xml:space="preserve">      用再融资债券还本支出</t>
  </si>
  <si>
    <t xml:space="preserve">   年终结余</t>
  </si>
  <si>
    <t xml:space="preserve">      结转下年支出</t>
  </si>
  <si>
    <t>支出总计</t>
  </si>
  <si>
    <t>2022年县本级一般公共预算收入执行情况表</t>
  </si>
  <si>
    <t>表3</t>
  </si>
  <si>
    <t>2022年县本级一般公共预算支出执行情况表</t>
  </si>
  <si>
    <t>表4</t>
  </si>
  <si>
    <t>2022年县本级一般公共预算收支平衡情况表</t>
  </si>
  <si>
    <t>表5</t>
  </si>
  <si>
    <t>项     目</t>
  </si>
  <si>
    <t>金 额</t>
  </si>
  <si>
    <t>项    目</t>
  </si>
  <si>
    <t>金  额</t>
  </si>
  <si>
    <t>地方财政收入</t>
  </si>
  <si>
    <t>地方财政支出</t>
  </si>
  <si>
    <t>上级补助收入</t>
  </si>
  <si>
    <t>上解上级支出</t>
  </si>
  <si>
    <t>地方政府一般债券转贷收入</t>
  </si>
  <si>
    <t>地方政府一般债务还本支出</t>
  </si>
  <si>
    <t>调入预算稳定调节基金</t>
  </si>
  <si>
    <t>增设预算周转金</t>
  </si>
  <si>
    <t>调入资金</t>
  </si>
  <si>
    <t>补充预算稳定调节基金</t>
  </si>
  <si>
    <t>上年结余</t>
  </si>
  <si>
    <t>结转下年支出</t>
  </si>
  <si>
    <t>2022年中省市一般公共预算补助情况表</t>
  </si>
  <si>
    <t>表6</t>
  </si>
  <si>
    <t>中省市补助合计</t>
  </si>
  <si>
    <t>一、返还性收入</t>
  </si>
  <si>
    <t>二、一般性转移支付收入</t>
  </si>
  <si>
    <t>其中: （1）均衡性转移支付</t>
  </si>
  <si>
    <t xml:space="preserve">      （2）县级基本财力保障机制奖补资金</t>
  </si>
  <si>
    <t xml:space="preserve">      （3）固定数额补助</t>
  </si>
  <si>
    <t xml:space="preserve">      （4）结算补助</t>
  </si>
  <si>
    <t xml:space="preserve">      （5）重点生态功能区转移支付收入</t>
  </si>
  <si>
    <t xml:space="preserve">      （6）增值税留抵退税转移支付收入</t>
  </si>
  <si>
    <t xml:space="preserve">      （7）其他退税减税降费转移支付收入</t>
  </si>
  <si>
    <t xml:space="preserve">      （8）补充县区财力转移支付收入</t>
  </si>
  <si>
    <t>三、专项转移支付收入</t>
  </si>
  <si>
    <t>其中:（1）一般公共服务</t>
  </si>
  <si>
    <t xml:space="preserve">     （2）国防</t>
  </si>
  <si>
    <t xml:space="preserve">     （3）公共安全</t>
  </si>
  <si>
    <t xml:space="preserve">     （4）教育</t>
  </si>
  <si>
    <t xml:space="preserve">     （5）科学技术</t>
  </si>
  <si>
    <t xml:space="preserve">     （6）文化旅游体育与传媒</t>
  </si>
  <si>
    <t xml:space="preserve">     （7）社会保障和就业</t>
  </si>
  <si>
    <t xml:space="preserve">     （8）卫生健康</t>
  </si>
  <si>
    <t xml:space="preserve">     （9）节能环保</t>
  </si>
  <si>
    <t xml:space="preserve">     （10）城乡社区</t>
  </si>
  <si>
    <t xml:space="preserve">     （11）农林水</t>
  </si>
  <si>
    <t xml:space="preserve">     （12）交通运输</t>
  </si>
  <si>
    <t xml:space="preserve">     （13）资源勘探工业信息等</t>
  </si>
  <si>
    <t xml:space="preserve">     （14）商业服务业等</t>
  </si>
  <si>
    <t xml:space="preserve">     （15）金融</t>
  </si>
  <si>
    <t xml:space="preserve">     （16）自然资源海洋气象等</t>
  </si>
  <si>
    <t xml:space="preserve">     （17）住房保障</t>
  </si>
  <si>
    <t xml:space="preserve">     （18）粮油物资储备</t>
  </si>
  <si>
    <t xml:space="preserve">     （19）灾害防治及应急管理</t>
  </si>
  <si>
    <t xml:space="preserve">     （20）其他</t>
  </si>
  <si>
    <t>2022年地方政府一般债务限额和余额情况表</t>
  </si>
  <si>
    <t>　表7</t>
  </si>
  <si>
    <t>一般债务限额</t>
  </si>
  <si>
    <t>一般债务余额</t>
  </si>
  <si>
    <t>县级</t>
  </si>
  <si>
    <t>2023年县本级一般公共预算收入预算表</t>
  </si>
  <si>
    <t>表8</t>
  </si>
  <si>
    <t>2023年     预算数</t>
  </si>
  <si>
    <t>预算数</t>
  </si>
  <si>
    <t>较上年±%</t>
  </si>
  <si>
    <t>2023年县本级一般公共预算支出预算总表</t>
  </si>
  <si>
    <t>表9</t>
  </si>
  <si>
    <t>2023年</t>
  </si>
  <si>
    <t>二十一、预备费</t>
  </si>
  <si>
    <t>2023年县本级一般公共预算支出预算表</t>
  </si>
  <si>
    <t xml:space="preserve">表10                                                       </t>
  </si>
  <si>
    <t>项目</t>
  </si>
  <si>
    <t>代码</t>
  </si>
  <si>
    <t>名称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</si>
  <si>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</si>
  <si>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</si>
  <si>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</si>
  <si>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</si>
  <si>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</si>
  <si>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</si>
  <si>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</si>
  <si>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</si>
  <si>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</si>
  <si>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</si>
  <si>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</si>
  <si>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</si>
  <si>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</si>
  <si>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</si>
  <si>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</si>
  <si>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</si>
  <si>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</si>
  <si>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</si>
  <si>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</si>
  <si>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</si>
  <si>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</si>
  <si>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</si>
  <si>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</si>
  <si>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</si>
  <si>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</si>
  <si>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</si>
  <si>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</si>
  <si>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</si>
  <si>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</si>
  <si>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</si>
  <si>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</si>
  <si>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</si>
  <si>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</si>
  <si>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</si>
  <si>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</si>
  <si>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</si>
  <si>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</si>
  <si>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</si>
  <si>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</si>
  <si>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</si>
  <si>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</si>
  <si>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</si>
  <si>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</si>
  <si>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</si>
  <si>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</si>
  <si>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</si>
  <si>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</si>
  <si>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</si>
  <si>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</si>
  <si>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</si>
  <si>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</si>
  <si>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</si>
  <si>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</si>
  <si>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</si>
  <si>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</si>
  <si>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</si>
  <si>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</si>
  <si>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</si>
  <si>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</si>
  <si>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</si>
  <si>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</si>
  <si>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</si>
  <si>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</si>
  <si>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</si>
  <si>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</si>
  <si>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</si>
  <si>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</si>
  <si>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</si>
  <si>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</si>
  <si>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</si>
  <si>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</si>
  <si>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</si>
  <si>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</si>
  <si>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</si>
  <si>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</si>
  <si>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</si>
  <si>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</si>
  <si>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</si>
  <si>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</si>
  <si>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</si>
  <si>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</si>
  <si>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</si>
  <si>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</si>
  <si>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</si>
  <si>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</si>
  <si>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</si>
  <si>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</si>
  <si>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</si>
  <si>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</si>
  <si>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</si>
  <si>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</si>
  <si>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</si>
  <si>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</si>
  <si>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</si>
  <si>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</si>
  <si>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</si>
  <si>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</si>
  <si>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</si>
  <si>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</si>
  <si>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</si>
  <si>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</si>
  <si>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</si>
  <si>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</si>
  <si>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</si>
  <si>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</si>
  <si>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</si>
  <si>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</si>
  <si>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</si>
  <si>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</si>
  <si>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</si>
  <si>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</si>
  <si>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</si>
  <si>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</si>
  <si>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</si>
  <si>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</si>
  <si>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</si>
  <si>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</si>
  <si>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</si>
  <si>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</si>
  <si>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</si>
  <si>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</si>
  <si>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</si>
  <si>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</si>
  <si>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</si>
  <si>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</si>
  <si>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</si>
  <si>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</si>
  <si>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</si>
  <si>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</si>
  <si>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</si>
  <si>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</si>
  <si>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</si>
  <si>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</si>
  <si>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</si>
  <si>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</si>
  <si>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</si>
  <si>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</si>
  <si>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</si>
  <si>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</si>
  <si>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</si>
  <si>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</si>
  <si>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</si>
  <si>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</si>
  <si>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</si>
  <si>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</si>
  <si>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</si>
  <si>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</si>
  <si>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</si>
  <si>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</si>
  <si>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</si>
  <si>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</si>
  <si>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</si>
  <si>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</si>
  <si>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</si>
  <si>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</si>
  <si>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</si>
  <si>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</si>
  <si>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</si>
  <si>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</si>
  <si>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</si>
  <si>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</si>
  <si>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</si>
  <si>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</si>
  <si>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</si>
  <si>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</si>
  <si>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</si>
  <si>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</si>
  <si>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</si>
  <si>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</si>
  <si>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</si>
  <si>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</si>
  <si>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</si>
  <si>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</si>
  <si>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</si>
  <si>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</si>
  <si>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</si>
  <si>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</si>
  <si>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</si>
  <si>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</si>
  <si>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</si>
  <si>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</si>
  <si>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</si>
  <si>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</si>
  <si>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</si>
  <si>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</si>
  <si>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</si>
  <si>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</si>
  <si>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</si>
  <si>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</si>
  <si>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</si>
  <si>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</si>
  <si>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</si>
  <si>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</si>
  <si>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</si>
  <si>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</si>
  <si>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</si>
  <si>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</si>
  <si>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</si>
  <si>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</si>
  <si>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</si>
  <si>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</si>
  <si>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</si>
  <si>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</si>
  <si>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</si>
  <si>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</si>
  <si>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</si>
  <si>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</si>
  <si>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</si>
  <si>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</si>
  <si>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</si>
  <si>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</si>
  <si>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</si>
  <si>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</si>
  <si>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</si>
  <si>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</si>
  <si>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</si>
  <si>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</si>
  <si>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</si>
  <si>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</si>
  <si>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</si>
  <si>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</si>
  <si>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</si>
  <si>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</si>
  <si>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</si>
  <si>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</si>
  <si>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</si>
  <si>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</si>
  <si>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</si>
  <si>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</si>
  <si>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</si>
  <si>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</si>
  <si>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</si>
  <si>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</si>
  <si>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</si>
  <si>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</si>
  <si>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</si>
  <si>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</si>
  <si>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</si>
  <si>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</si>
  <si>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</si>
  <si>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</si>
  <si>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</si>
  <si>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</si>
  <si>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</si>
  <si>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</si>
  <si>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</si>
  <si>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</si>
  <si>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</si>
  <si>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</si>
  <si>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</si>
  <si>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</si>
  <si>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</si>
  <si>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</si>
  <si>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</si>
  <si>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</si>
  <si>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</si>
  <si>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</si>
  <si>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</si>
  <si>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</si>
  <si>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</si>
  <si>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</si>
  <si>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</si>
  <si>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</si>
  <si>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</si>
  <si>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</si>
  <si>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</si>
  <si>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</si>
  <si>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</si>
  <si>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</si>
  <si>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</si>
  <si>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</si>
  <si>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</si>
  <si>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</si>
  <si>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</si>
  <si>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</si>
  <si>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</si>
  <si>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</si>
  <si>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</si>
  <si>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</si>
  <si>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</si>
  <si>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</si>
  <si>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</si>
  <si>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</si>
  <si>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</si>
  <si>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</si>
  <si>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</si>
  <si>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</si>
  <si>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</si>
  <si>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</si>
  <si>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</si>
  <si>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</si>
  <si>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</si>
  <si>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</si>
  <si>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</si>
  <si>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</si>
  <si>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</si>
  <si>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</si>
  <si>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</si>
  <si>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</si>
  <si>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</si>
  <si>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</si>
  <si>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</si>
  <si>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</si>
  <si>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</si>
  <si>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</si>
  <si>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</si>
  <si>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</si>
  <si>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</si>
  <si>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</si>
  <si>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</si>
  <si>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</si>
  <si>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</si>
  <si>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</si>
  <si>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</si>
  <si>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</si>
  <si>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</si>
  <si>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</si>
  <si>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</si>
  <si>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</si>
  <si>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</si>
  <si>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</si>
  <si>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</si>
  <si>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</si>
  <si>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</si>
  <si>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</si>
  <si>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</si>
  <si>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</si>
  <si>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</si>
  <si>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</si>
  <si>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</si>
  <si>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</si>
  <si>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</si>
  <si>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</si>
  <si>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</si>
  <si>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</si>
  <si>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</si>
  <si>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</si>
  <si>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</si>
  <si>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</si>
  <si>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</si>
  <si>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</si>
  <si>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</si>
  <si>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</si>
  <si>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</si>
  <si>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</si>
  <si>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</si>
  <si>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</si>
  <si>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</si>
  <si>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</si>
  <si>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</si>
  <si>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</si>
  <si>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</si>
  <si>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</si>
  <si>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</si>
  <si>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</si>
  <si>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</si>
  <si>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</si>
  <si>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</si>
  <si>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</si>
  <si>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</si>
  <si>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</si>
  <si>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</si>
  <si>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</si>
  <si>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</si>
  <si>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</si>
  <si>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</si>
  <si>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</si>
  <si>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</si>
  <si>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</si>
  <si>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</si>
  <si>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</si>
  <si>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</si>
  <si>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</si>
  <si>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</si>
  <si>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</si>
  <si>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</si>
  <si>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</si>
  <si>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</si>
  <si>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</si>
  <si>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</si>
  <si>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</si>
  <si>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</si>
  <si>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</si>
  <si>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</si>
  <si>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</si>
  <si>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</si>
  <si>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</si>
  <si>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</si>
  <si>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</si>
  <si>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</si>
  <si>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</si>
  <si>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</si>
  <si>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</si>
  <si>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</si>
  <si>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</si>
  <si>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</si>
  <si>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</si>
  <si>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</si>
  <si>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</si>
  <si>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</si>
  <si>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</si>
  <si>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</si>
  <si>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</si>
  <si>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</si>
  <si>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</si>
  <si>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</si>
  <si>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</si>
  <si>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</si>
  <si>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</si>
  <si>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</si>
  <si>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</si>
  <si>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</si>
  <si>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</si>
  <si>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</si>
  <si>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</si>
  <si>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</si>
  <si>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</si>
  <si>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</si>
  <si>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</si>
  <si>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</si>
  <si>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</si>
  <si>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</si>
  <si>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</si>
  <si>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</si>
  <si>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</si>
  <si>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</si>
  <si>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</si>
  <si>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</si>
  <si>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</si>
  <si>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</si>
  <si>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</si>
  <si>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</si>
  <si>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</si>
  <si>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</si>
  <si>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</si>
  <si>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</si>
  <si>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</si>
  <si>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</si>
  <si>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</si>
  <si>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</si>
  <si>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</si>
  <si>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</si>
  <si>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</si>
  <si>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</si>
  <si>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</si>
  <si>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</si>
  <si>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</si>
  <si>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</si>
  <si>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</si>
  <si>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</si>
  <si>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</si>
  <si>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</si>
  <si>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</si>
  <si>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</si>
  <si>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</si>
  <si>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</si>
  <si>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</si>
  <si>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</si>
  <si>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</si>
  <si>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</si>
  <si>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</si>
  <si>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</si>
  <si>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</si>
  <si>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</si>
  <si>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</si>
  <si>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</si>
  <si>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</si>
  <si>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</si>
  <si>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</si>
  <si>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</si>
  <si>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</si>
  <si>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</si>
  <si>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</si>
  <si>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</si>
  <si>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</si>
  <si>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</si>
  <si>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</si>
  <si>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</si>
  <si>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</si>
  <si>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</si>
  <si>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</si>
  <si>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</si>
  <si>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</si>
  <si>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</si>
  <si>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</si>
  <si>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</si>
  <si>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</si>
  <si>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</si>
  <si>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</si>
  <si>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</si>
  <si>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</si>
  <si>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</si>
  <si>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</si>
  <si>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</si>
  <si>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</si>
  <si>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</si>
  <si>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</si>
  <si>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</si>
  <si>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</si>
  <si>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</si>
  <si>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</si>
  <si>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</si>
  <si>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</si>
  <si>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</si>
  <si>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</si>
  <si>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</si>
  <si>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</si>
  <si>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</si>
  <si>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</si>
  <si>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</si>
  <si>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</si>
  <si>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</si>
  <si>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</si>
  <si>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</si>
  <si>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</si>
  <si>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</si>
  <si>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</si>
  <si>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</si>
  <si>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</si>
  <si>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</si>
  <si>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</si>
  <si>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</si>
  <si>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</si>
  <si>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</si>
  <si>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</si>
  <si>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</si>
  <si>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</si>
  <si>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</si>
  <si>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</si>
  <si>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</si>
  <si>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</si>
  <si>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</si>
  <si>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</si>
  <si>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</si>
  <si>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</si>
  <si>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</si>
  <si>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</si>
  <si>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</si>
  <si>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</si>
  <si>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</si>
  <si>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</si>
  <si>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</si>
  <si>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</si>
  <si>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</si>
  <si>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</si>
  <si>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</si>
  <si>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</si>
  <si>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</si>
  <si>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</si>
  <si>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</si>
  <si>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</si>
  <si>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</si>
  <si>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</si>
  <si>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</si>
  <si>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</si>
  <si>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</si>
  <si>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</si>
  <si>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</si>
  <si>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</si>
  <si>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</si>
  <si>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</si>
  <si>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</si>
  <si>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</si>
  <si>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</si>
  <si>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</si>
  <si>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</si>
  <si>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</si>
  <si>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</si>
  <si>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</si>
  <si>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</si>
  <si>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</si>
  <si>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</si>
  <si>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</si>
  <si>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</si>
  <si>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</si>
  <si>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</si>
  <si>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</si>
  <si>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</si>
  <si>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</si>
  <si>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</si>
  <si>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</si>
  <si>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</si>
  <si>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</si>
  <si>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</si>
  <si>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</si>
  <si>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</si>
  <si>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</si>
  <si>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</si>
  <si>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</si>
  <si>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</si>
  <si>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</si>
  <si>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</si>
  <si>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</si>
  <si>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</si>
  <si>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</si>
  <si>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</si>
  <si>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</si>
  <si>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</si>
  <si>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</si>
  <si>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</si>
  <si>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</si>
  <si>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</si>
  <si>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</si>
  <si>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</si>
  <si>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</si>
  <si>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</si>
  <si>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</si>
  <si>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</si>
  <si>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</si>
  <si>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</si>
  <si>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</si>
  <si>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</si>
  <si>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</si>
  <si>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</si>
  <si>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</si>
  <si>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</si>
  <si>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</si>
  <si>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</si>
  <si>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</si>
  <si>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</si>
  <si>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</si>
  <si>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</si>
  <si>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</si>
  <si>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</si>
  <si>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</si>
  <si>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</si>
  <si>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</si>
  <si>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</si>
  <si>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</si>
  <si>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</si>
  <si>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</si>
  <si>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</si>
  <si>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</si>
  <si>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</si>
  <si>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</si>
  <si>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</si>
  <si>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</si>
  <si>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</si>
  <si>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</si>
  <si>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</si>
  <si>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</si>
  <si>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</si>
  <si>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</si>
  <si>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</si>
  <si>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</si>
  <si>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</si>
  <si>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</si>
  <si>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</si>
  <si>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</si>
  <si>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</si>
  <si>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</si>
  <si>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</si>
  <si>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</si>
  <si>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</si>
  <si>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</si>
  <si>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</si>
  <si>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</si>
  <si>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</si>
  <si>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</si>
  <si>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</si>
  <si>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</si>
  <si>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</si>
  <si>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</si>
  <si>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</si>
  <si>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</si>
  <si>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</si>
  <si>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</si>
  <si>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</si>
  <si>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</si>
  <si>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</si>
  <si>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</si>
  <si>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</si>
  <si>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</si>
  <si>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</si>
  <si>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</si>
  <si>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</si>
  <si>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</si>
  <si>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</si>
  <si>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</si>
  <si>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</si>
  <si>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</si>
  <si>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</si>
  <si>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</si>
  <si>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</si>
  <si>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</si>
  <si>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</si>
  <si>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</si>
  <si>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</si>
  <si>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</si>
  <si>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</si>
  <si>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</si>
  <si>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</si>
  <si>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</si>
  <si>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</si>
  <si>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</si>
  <si>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</si>
  <si>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</si>
  <si>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</si>
  <si>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</si>
  <si>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</si>
  <si>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</si>
  <si>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</si>
  <si>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</si>
  <si>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</si>
  <si>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</si>
  <si>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</si>
  <si>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</si>
  <si>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</si>
  <si>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</si>
  <si>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</si>
  <si>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</si>
  <si>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</si>
  <si>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</si>
  <si>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</si>
  <si>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</si>
  <si>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</si>
  <si>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</si>
  <si>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</si>
  <si>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</si>
  <si>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</si>
  <si>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</si>
  <si>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</si>
  <si>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</si>
  <si>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</si>
  <si>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</si>
  <si>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</si>
  <si>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</si>
  <si>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</si>
  <si>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</si>
  <si>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</si>
  <si>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</si>
  <si>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</si>
  <si>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</si>
  <si>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</si>
  <si>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</si>
  <si>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</si>
  <si>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</si>
  <si>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</si>
  <si>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</si>
  <si>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</si>
  <si>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</si>
  <si>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</si>
  <si>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</si>
  <si>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</si>
  <si>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</si>
  <si>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</si>
  <si>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</si>
  <si>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</si>
  <si>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</si>
  <si>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</si>
  <si>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</si>
  <si>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</si>
  <si>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</si>
  <si>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</si>
  <si>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</si>
  <si>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</si>
  <si>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</si>
  <si>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</si>
  <si>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</si>
  <si>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</si>
  <si>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</si>
  <si>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</si>
  <si>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</si>
  <si>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</si>
  <si>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</si>
  <si>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</si>
  <si>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</si>
  <si>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</si>
  <si>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</si>
  <si>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</si>
  <si>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</si>
  <si>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</si>
  <si>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</si>
  <si>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</si>
  <si>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</si>
  <si>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</si>
  <si>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</si>
  <si>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</si>
  <si>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</si>
  <si>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</si>
  <si>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</si>
  <si>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</si>
  <si>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</si>
  <si>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</si>
  <si>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</si>
  <si>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</si>
  <si>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</si>
  <si>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</si>
  <si>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</si>
  <si>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</si>
  <si>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</si>
  <si>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</si>
  <si>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</si>
  <si>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</si>
  <si>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</si>
  <si>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</si>
  <si>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</si>
  <si>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</si>
  <si>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</si>
  <si>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</si>
  <si>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</si>
  <si>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</si>
  <si>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</si>
  <si>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</si>
  <si>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</si>
  <si>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</si>
  <si>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</si>
  <si>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</si>
  <si>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</si>
  <si>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</si>
  <si>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</si>
  <si>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</si>
  <si>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</si>
  <si>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</si>
  <si>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</si>
  <si>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</si>
  <si>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</si>
  <si>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</si>
  <si>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</si>
  <si>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</si>
  <si>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</si>
  <si>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</si>
  <si>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</si>
  <si>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</si>
  <si>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</si>
  <si>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</si>
  <si>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</si>
  <si>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</si>
  <si>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</si>
  <si>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</si>
  <si>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</si>
  <si>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</si>
  <si>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</si>
  <si>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</si>
  <si>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</si>
  <si>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</si>
  <si>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</si>
  <si>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</si>
  <si>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</si>
  <si>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</si>
  <si>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</si>
  <si>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</si>
  <si>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</si>
  <si>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</si>
  <si>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</si>
  <si>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</si>
  <si>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</si>
  <si>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</si>
  <si>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</si>
  <si>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</si>
  <si>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</si>
  <si>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</si>
  <si>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</si>
  <si>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</si>
  <si>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</si>
  <si>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</si>
  <si>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</si>
  <si>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</si>
  <si>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</si>
  <si>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</si>
  <si>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</si>
  <si>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</si>
  <si>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</si>
  <si>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</si>
  <si>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</si>
  <si>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</si>
  <si>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</si>
  <si>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</si>
  <si>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</si>
  <si>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</si>
  <si>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</si>
  <si>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</si>
  <si>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</si>
  <si>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</si>
  <si>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</si>
  <si>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</si>
  <si>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</si>
  <si>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</si>
  <si>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</si>
  <si>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</si>
  <si>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</si>
  <si>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</si>
  <si>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</si>
  <si>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</si>
  <si>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</si>
  <si>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</si>
  <si>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</si>
  <si>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</si>
  <si>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</si>
  <si>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</si>
  <si>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</si>
  <si>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</si>
  <si>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</si>
  <si>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</si>
  <si>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</si>
  <si>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</si>
  <si>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</si>
  <si>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</si>
  <si>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</si>
  <si>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</si>
  <si>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</si>
  <si>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</si>
  <si>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</si>
  <si>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</si>
  <si>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</si>
  <si>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</si>
  <si>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</si>
  <si>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</si>
  <si>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</si>
  <si>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</si>
  <si>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</si>
  <si>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</si>
  <si>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</si>
  <si>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</si>
  <si>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</si>
  <si>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</si>
  <si>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</si>
  <si>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</si>
  <si>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</si>
  <si>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</si>
  <si>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</si>
  <si>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</si>
  <si>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</si>
  <si>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</si>
  <si>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</si>
  <si>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</si>
  <si>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</si>
  <si>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</si>
  <si>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</si>
  <si>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</si>
  <si>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</si>
  <si>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</si>
  <si>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</si>
  <si>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</si>
  <si>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</si>
  <si>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</si>
  <si>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</si>
  <si>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</si>
  <si>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</si>
  <si>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</si>
  <si>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</si>
  <si>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</si>
  <si>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</si>
  <si>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</si>
  <si>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</si>
  <si>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</si>
  <si>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</si>
  <si>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</si>
  <si>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</si>
  <si>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</si>
  <si>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</si>
  <si>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</si>
  <si>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</si>
  <si>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</si>
  <si>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</si>
  <si>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2023年县本级一般公共预算支出预算表（经济科目）</t>
  </si>
  <si>
    <t>表11-1</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</si>
  <si>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</si>
  <si>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</si>
  <si>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</si>
  <si>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</si>
  <si>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</si>
  <si>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</si>
  <si>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</si>
  <si>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</si>
  <si>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</si>
  <si>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</si>
  <si>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</si>
  <si>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</si>
  <si>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</si>
  <si>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</si>
  <si>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</si>
  <si>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</si>
  <si>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一般公共服务支出</t>
  </si>
  <si>
    <t>公共安全支出</t>
  </si>
  <si>
    <t>2023年度县本级一般公共预算基本支出预算表（经济科目）</t>
  </si>
  <si>
    <t>表11-2</t>
  </si>
  <si>
    <t>政府经济科目（类）</t>
  </si>
  <si>
    <t>政府经济科目名称</t>
  </si>
  <si>
    <t>政府经济科目（款）</t>
  </si>
  <si>
    <t>合计</t>
  </si>
  <si>
    <t>人员经费支出</t>
  </si>
  <si>
    <t>公用经费支出</t>
  </si>
  <si>
    <t>工资奖金津补贴</t>
  </si>
  <si>
    <t>社会保障缴费</t>
  </si>
  <si>
    <t>住房公积金</t>
  </si>
  <si>
    <t>其他工资福利支出</t>
  </si>
  <si>
    <t>办公经费</t>
  </si>
  <si>
    <t>会议费</t>
  </si>
  <si>
    <t>培训费</t>
  </si>
  <si>
    <t>专用材料购置费</t>
  </si>
  <si>
    <t>委托业务费</t>
  </si>
  <si>
    <t>公务接待费</t>
  </si>
  <si>
    <t>公务用车运行维护费</t>
  </si>
  <si>
    <t>维修（护）费</t>
  </si>
  <si>
    <t>其他商品和服务支出</t>
  </si>
  <si>
    <t>工资福利支出</t>
  </si>
  <si>
    <t>商品和服务支出</t>
  </si>
  <si>
    <t>对个人和家庭补助</t>
  </si>
  <si>
    <t>社会福利和救助</t>
  </si>
  <si>
    <t>助学金</t>
  </si>
  <si>
    <t>离退休费</t>
  </si>
  <si>
    <t>其他对个人和家庭补助</t>
  </si>
  <si>
    <t>2023年县本级税收返还和转移支付预算总表</t>
  </si>
  <si>
    <t>表12</t>
  </si>
  <si>
    <t>2022年预算数</t>
  </si>
  <si>
    <t>一、税收返还</t>
  </si>
  <si>
    <t>二、一般性转移支付</t>
  </si>
  <si>
    <t xml:space="preserve">      （2）农业转移人口市民化奖励</t>
  </si>
  <si>
    <t xml:space="preserve">      （3）重点生态功能区转移支付</t>
  </si>
  <si>
    <t xml:space="preserve">      （4）县级基本财力保障机制奖补资金</t>
  </si>
  <si>
    <t xml:space="preserve">      （5）固定数额补助</t>
  </si>
  <si>
    <t xml:space="preserve">      （6）结算补助</t>
  </si>
  <si>
    <t xml:space="preserve">      （7）留抵退税等收入</t>
  </si>
  <si>
    <t>三、专项转移支付</t>
  </si>
  <si>
    <t>合  计</t>
  </si>
  <si>
    <t>2023年县本级专项转移支付分地区、分项目预算表</t>
  </si>
  <si>
    <t>表13</t>
  </si>
  <si>
    <t>金额</t>
  </si>
  <si>
    <t xml:space="preserve"> 群众团体事务</t>
  </si>
  <si>
    <t xml:space="preserve">  其他群众团体事务支出</t>
  </si>
  <si>
    <t xml:space="preserve"> 组织事务</t>
  </si>
  <si>
    <t xml:space="preserve">  其他组织事务支出</t>
  </si>
  <si>
    <t xml:space="preserve"> 市场监督管理事务</t>
  </si>
  <si>
    <t xml:space="preserve">  其他市场监督管理事务</t>
  </si>
  <si>
    <t xml:space="preserve"> 其他一般公共服务支出</t>
  </si>
  <si>
    <t xml:space="preserve">  其他其他一般公共服务支出</t>
  </si>
  <si>
    <t xml:space="preserve"> 公安</t>
  </si>
  <si>
    <t xml:space="preserve">  其他公安支出</t>
  </si>
  <si>
    <t xml:space="preserve"> 司法</t>
  </si>
  <si>
    <t xml:space="preserve">  其他司法支出</t>
  </si>
  <si>
    <t xml:space="preserve"> 其他公共安全支出</t>
  </si>
  <si>
    <t xml:space="preserve">  其他公共安全支出</t>
  </si>
  <si>
    <t xml:space="preserve"> 普通教育</t>
  </si>
  <si>
    <t xml:space="preserve">  学前教育</t>
  </si>
  <si>
    <t xml:space="preserve">  初中教育</t>
  </si>
  <si>
    <t xml:space="preserve">  高中教育</t>
  </si>
  <si>
    <t xml:space="preserve">  其他普通教育支出</t>
  </si>
  <si>
    <t xml:space="preserve"> 职业教育</t>
  </si>
  <si>
    <t xml:space="preserve">  中等职业教育</t>
  </si>
  <si>
    <t xml:space="preserve"> 特殊教育</t>
  </si>
  <si>
    <t xml:space="preserve">  其他特殊教育支出</t>
  </si>
  <si>
    <t xml:space="preserve"> 教育费附加安排的支出</t>
  </si>
  <si>
    <t xml:space="preserve">  其他教育费附加安排的支出</t>
  </si>
  <si>
    <t xml:space="preserve"> 科学技术普及</t>
  </si>
  <si>
    <t xml:space="preserve">  其他科学技术普及支出</t>
  </si>
  <si>
    <t xml:space="preserve"> 文化和旅游</t>
  </si>
  <si>
    <t xml:space="preserve">  其他文化和旅游支出</t>
  </si>
  <si>
    <t xml:space="preserve"> 文物</t>
  </si>
  <si>
    <t xml:space="preserve">  文物保护</t>
  </si>
  <si>
    <t xml:space="preserve"> 其他文化旅游体育与传媒支出</t>
  </si>
  <si>
    <t xml:space="preserve">  其他文化旅游体育与传媒支出</t>
  </si>
  <si>
    <t xml:space="preserve"> 人力资源和社会保障管理事务</t>
  </si>
  <si>
    <t xml:space="preserve">  社会保险经办机构</t>
  </si>
  <si>
    <t xml:space="preserve">  其他人力资源和社会保障管理事务支出</t>
  </si>
  <si>
    <t xml:space="preserve"> 民政管理事务</t>
  </si>
  <si>
    <t xml:space="preserve">  基层政权建设和社区治理</t>
  </si>
  <si>
    <t xml:space="preserve"> 行政事业单位养老支出</t>
  </si>
  <si>
    <t xml:space="preserve">  对机关事业单位基本养老保险基金的补助</t>
  </si>
  <si>
    <t xml:space="preserve"> 就业补助</t>
  </si>
  <si>
    <t xml:space="preserve">  其他就业补助支出</t>
  </si>
  <si>
    <t xml:space="preserve"> 抚恤</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</si>
  <si>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</si>
  <si>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</si>
  <si>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</si>
  <si>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</si>
  <si>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</si>
  <si>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</si>
  <si>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退役士兵管理教育</t>
  </si>
  <si>
    <t xml:space="preserve"> 社会福利</t>
  </si>
  <si>
    <t xml:space="preserve">  殡葬</t>
  </si>
  <si>
    <t xml:space="preserve">  社会福利事业单位</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</si>
  <si>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</si>
  <si>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</si>
  <si>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</si>
  <si>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</si>
  <si>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</si>
  <si>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</si>
  <si>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特困人员救助供养</t>
  </si>
  <si>
    <t xml:space="preserve">  城市特困人员救助供养</t>
  </si>
  <si>
    <t xml:space="preserve"> 财政对基本养老保险基金的补助</t>
  </si>
  <si>
    <t xml:space="preserve">  财政对城乡居民基本养老保险基金的补助</t>
  </si>
  <si>
    <t xml:space="preserve"> 其他社会保障和就业支出</t>
  </si>
  <si>
    <t xml:space="preserve">  其他社会保障和就业支出</t>
  </si>
  <si>
    <t xml:space="preserve"> 公立医院</t>
  </si>
  <si>
    <t xml:space="preserve">  综合医院</t>
  </si>
  <si>
    <t xml:space="preserve">  其他公立医院支出</t>
  </si>
  <si>
    <t xml:space="preserve"> 基层医疗卫生机构</t>
  </si>
  <si>
    <t xml:space="preserve">  其他基层医疗卫生机构支出</t>
  </si>
  <si>
    <t xml:space="preserve"> 公共卫生</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</si>
  <si>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</si>
  <si>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</si>
  <si>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</si>
  <si>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</si>
  <si>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</si>
  <si>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</si>
  <si>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计划生育服务</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</si>
  <si>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</si>
  <si>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</si>
  <si>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</si>
  <si>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</si>
  <si>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</si>
  <si>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老龄卫生健康事务</t>
  </si>
  <si>
    <t xml:space="preserve">  老龄卫生健康事务</t>
  </si>
  <si>
    <t xml:space="preserve"> 污染防治</t>
  </si>
  <si>
    <t xml:space="preserve">  大气</t>
  </si>
  <si>
    <t xml:space="preserve">  水体</t>
  </si>
  <si>
    <t xml:space="preserve"> 自然生态保护</t>
  </si>
  <si>
    <t xml:space="preserve">  生态保护</t>
  </si>
  <si>
    <t xml:space="preserve"> 天然林保护</t>
  </si>
  <si>
    <t xml:space="preserve">  森林管护</t>
  </si>
  <si>
    <t xml:space="preserve">  社会保险补助</t>
  </si>
  <si>
    <t xml:space="preserve"> 退耕还林还草</t>
  </si>
  <si>
    <t xml:space="preserve">  退耕现金</t>
  </si>
  <si>
    <t xml:space="preserve"> 农业农村</t>
  </si>
  <si>
    <t xml:space="preserve">  病虫害控制</t>
  </si>
  <si>
    <t xml:space="preserve">  防灾救灾</t>
  </si>
  <si>
    <t xml:space="preserve">  农业生产发展</t>
  </si>
  <si>
    <t xml:space="preserve">  农村合作经济</t>
  </si>
  <si>
    <t xml:space="preserve">  农业资源保护修复与利用</t>
  </si>
  <si>
    <t xml:space="preserve">  对高校毕业生到基层任职补助</t>
  </si>
  <si>
    <t xml:space="preserve">  农田建设</t>
  </si>
  <si>
    <t xml:space="preserve">  其他农业农村支出</t>
  </si>
  <si>
    <t xml:space="preserve"> 林业和草原</t>
  </si>
  <si>
    <t xml:space="preserve">  森林资源培育</t>
  </si>
  <si>
    <t xml:space="preserve">  森林生态效益补偿</t>
  </si>
  <si>
    <t xml:space="preserve">  动植物保护</t>
  </si>
  <si>
    <t xml:space="preserve">  产业化管理</t>
  </si>
  <si>
    <t xml:space="preserve"> 水利</t>
  </si>
  <si>
    <t xml:space="preserve">  水利工程运行与维护</t>
  </si>
  <si>
    <t xml:space="preserve">  水土保持</t>
  </si>
  <si>
    <t xml:space="preserve">  防汛</t>
  </si>
  <si>
    <t xml:space="preserve">  抗旱</t>
  </si>
  <si>
    <t xml:space="preserve">  江河湖库水系综合整治</t>
  </si>
  <si>
    <t xml:space="preserve">  其他水利支出</t>
  </si>
  <si>
    <t xml:space="preserve"> 巩固脱贫攻坚成果衔接乡村振兴</t>
  </si>
  <si>
    <t xml:space="preserve">  生产发展</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</si>
  <si>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</si>
  <si>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</si>
  <si>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</si>
  <si>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</si>
  <si>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</si>
  <si>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</si>
  <si>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</si>
  <si>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其他普惠金融发展支出</t>
  </si>
  <si>
    <t xml:space="preserve"> 车辆购置税支出</t>
  </si>
  <si>
    <t xml:space="preserve">  车辆购置税用于公路等基础设施建设支出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</si>
  <si>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</si>
  <si>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</si>
  <si>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</si>
  <si>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</si>
  <si>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</si>
  <si>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</si>
  <si>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</si>
  <si>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</si>
  <si>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涉外发展服务支出</t>
  </si>
  <si>
    <t xml:space="preserve">  其他涉外发展服务支出</t>
  </si>
  <si>
    <t xml:space="preserve"> 自然资源事务</t>
  </si>
  <si>
    <t xml:space="preserve">  自然资源利用与保护</t>
  </si>
  <si>
    <t xml:space="preserve"> 保障性安居工程支出</t>
  </si>
  <si>
    <t xml:space="preserve">  农村危房改造</t>
  </si>
  <si>
    <t xml:space="preserve">  老旧小区改造</t>
  </si>
  <si>
    <t xml:space="preserve"> 自然灾害防治</t>
  </si>
  <si>
    <t xml:space="preserve">  地质灾害防治</t>
  </si>
  <si>
    <t>2023年县本级政府一般债务限额和余额情况表</t>
  </si>
  <si>
    <t>　　</t>
  </si>
  <si>
    <t>表14</t>
  </si>
  <si>
    <t xml:space="preserve">   县级</t>
  </si>
  <si>
    <t>备注：1、债务余额待年终才能汇总完毕。</t>
  </si>
  <si>
    <t xml:space="preserve">      2、限额及新增债券的分配待省市财政厅（局）下达后，方可公开。</t>
  </si>
  <si>
    <t>2023年全县“三公”经费预算情况表</t>
  </si>
  <si>
    <t>表15</t>
  </si>
  <si>
    <t>合计数</t>
  </si>
  <si>
    <t>因公出国（境）费</t>
  </si>
  <si>
    <t>公务用车购置费</t>
  </si>
  <si>
    <t>备注：此表为政府预算中安排的“三公”经费预算情况，与上年持平。</t>
  </si>
  <si>
    <t>2022年全县政府性基金收入执行情况表</t>
  </si>
  <si>
    <t>表16</t>
  </si>
  <si>
    <t>项      目</t>
  </si>
  <si>
    <t>2022年调整预算数</t>
  </si>
  <si>
    <t>2022年执行数</t>
  </si>
  <si>
    <t>执行数占预算%</t>
  </si>
  <si>
    <t>一、政府住房基金收入</t>
  </si>
  <si>
    <t>二、国有土地使用权出让收入</t>
  </si>
  <si>
    <t>六、城市基础设施配套费收入</t>
  </si>
  <si>
    <t>九、新型墙体材料专项基金收入</t>
  </si>
  <si>
    <t>转移性收入</t>
  </si>
  <si>
    <t xml:space="preserve">  上级补助收入</t>
  </si>
  <si>
    <t xml:space="preserve">  转贷新增专项债券收入</t>
  </si>
  <si>
    <t xml:space="preserve">  转贷再融资债券收入</t>
  </si>
  <si>
    <t xml:space="preserve">  下级上解收入</t>
  </si>
  <si>
    <t>2022年全县政府性基金支出执行情况表</t>
  </si>
  <si>
    <t>表17</t>
  </si>
  <si>
    <t>项   目</t>
  </si>
  <si>
    <t>2021年决算数</t>
  </si>
  <si>
    <t>执行数比上年±%</t>
  </si>
  <si>
    <t>一、文化旅游体育与传媒支出</t>
  </si>
  <si>
    <t>二、社会保障和就业支出</t>
  </si>
  <si>
    <t>三、城乡社区支出</t>
  </si>
  <si>
    <t>四、其他支出</t>
  </si>
  <si>
    <t>五、债务付息支出</t>
  </si>
  <si>
    <t>六、债务发行费用支出</t>
  </si>
  <si>
    <t>七、抗疫特别国债支出</t>
  </si>
  <si>
    <t xml:space="preserve">  上解上级支出</t>
  </si>
  <si>
    <t xml:space="preserve">  地方政府专项债券还本支出</t>
  </si>
  <si>
    <t xml:space="preserve">    用其他资金还本支出</t>
  </si>
  <si>
    <t xml:space="preserve">    用再融资债券还本支出</t>
  </si>
  <si>
    <t xml:space="preserve">  调出资金</t>
  </si>
  <si>
    <t xml:space="preserve">  年终结余</t>
  </si>
  <si>
    <t>2022年县本级政府性基金收入执行情况表</t>
  </si>
  <si>
    <t>表18</t>
  </si>
  <si>
    <t>2022年县本级政府性基金支出执行情况表</t>
  </si>
  <si>
    <t>表19</t>
  </si>
  <si>
    <t>2022年本级政府性基金转移支付补助情况表</t>
  </si>
  <si>
    <t>表20</t>
  </si>
  <si>
    <t>备  注</t>
  </si>
  <si>
    <t>一、大中型水库移民后期扶持基金收入</t>
  </si>
  <si>
    <t>主要是移民补助和基础设施建设</t>
  </si>
  <si>
    <t>主要是示范镇、文化旅游名镇、农村人居环境整治和农业生产发展等</t>
  </si>
  <si>
    <t>三、其他政府性基金收入</t>
  </si>
  <si>
    <t>主要是彩票销售机构业务费、养老服务体系建设、彩票公益金分成和彩票公益金支持社会公益事业发展专项补助等</t>
  </si>
  <si>
    <t>2022年地方政府专项债务限额和余额情况表</t>
  </si>
  <si>
    <t>表21</t>
  </si>
  <si>
    <t>专项债务限额</t>
  </si>
  <si>
    <t>专项债务余额</t>
  </si>
  <si>
    <t>2023年县本级政府性基金收入预算表</t>
  </si>
  <si>
    <t>表22</t>
  </si>
  <si>
    <t>单位 万元</t>
  </si>
  <si>
    <t>预算数比上年±%</t>
  </si>
  <si>
    <t>一、国有土地使用权出让收入</t>
  </si>
  <si>
    <t>二、城市基础设施配套费收入</t>
  </si>
  <si>
    <t>上级财政补助收入</t>
  </si>
  <si>
    <t>2023年县本级政府性基金支出预算总表</t>
  </si>
  <si>
    <t>表23</t>
  </si>
  <si>
    <t>四、农林水支出</t>
  </si>
  <si>
    <t>五、其他支出</t>
  </si>
  <si>
    <t>六、债务付息支出</t>
  </si>
  <si>
    <t>七、债务发行费用支出</t>
  </si>
  <si>
    <t>八、抗疫特别国债支出</t>
  </si>
  <si>
    <t>调出资金</t>
  </si>
  <si>
    <t>年终结余</t>
  </si>
  <si>
    <t>2023年县本级政府性基金支出表（项级功能科目）</t>
  </si>
  <si>
    <t>表24</t>
  </si>
  <si>
    <t>一、城乡社区支出</t>
  </si>
  <si>
    <t xml:space="preserve">    国有土地使用权出让收入安排的支出</t>
  </si>
  <si>
    <t xml:space="preserve">      其他国有土地使用权出让收入安排的支出</t>
  </si>
  <si>
    <t>二、农林水支出</t>
  </si>
  <si>
    <t xml:space="preserve">    大中型水库库区基金安排的支出</t>
  </si>
  <si>
    <t xml:space="preserve">      基础设施建设和经济发展</t>
  </si>
  <si>
    <t>三、债务付息支出</t>
  </si>
  <si>
    <t xml:space="preserve">    地方政府专项债务付息支出</t>
  </si>
  <si>
    <t xml:space="preserve">      国有土地使用权出让金债务付息支出</t>
  </si>
  <si>
    <t>四、债务发行费用支出</t>
  </si>
  <si>
    <t xml:space="preserve">    国有土地使用权出让金债务发行费用支出</t>
  </si>
  <si>
    <t>2023年本级政府性基金转移支付预算表</t>
  </si>
  <si>
    <t>表25</t>
  </si>
  <si>
    <t>备 注</t>
  </si>
  <si>
    <t>2023年本级政府性基金转移支付分区域预算表</t>
  </si>
  <si>
    <t>表26</t>
  </si>
  <si>
    <t>XX地</t>
  </si>
  <si>
    <t>...</t>
  </si>
  <si>
    <t>备注：无。</t>
  </si>
  <si>
    <t>2023年全县政府专项债务限额和余额情况表</t>
  </si>
  <si>
    <t>表27</t>
  </si>
  <si>
    <t>市本级</t>
  </si>
  <si>
    <t>转贷县市区</t>
  </si>
  <si>
    <t>2022年全县国有资本经营预算收入执行情况表</t>
  </si>
  <si>
    <t>表28</t>
  </si>
  <si>
    <t>项        目</t>
  </si>
  <si>
    <t>2022年
预算数</t>
  </si>
  <si>
    <t>2022年
执行数</t>
  </si>
  <si>
    <t>执行数比预算±%</t>
  </si>
  <si>
    <t>利润收入</t>
  </si>
  <si>
    <t>股利、股息收入</t>
  </si>
  <si>
    <t xml:space="preserve">   国有参股公司股利、股息收入</t>
  </si>
  <si>
    <t>产权转让收入</t>
  </si>
  <si>
    <t>清算收入</t>
  </si>
  <si>
    <t>补助收入</t>
  </si>
  <si>
    <t>2022年全县国有资本经营预算支出执行情况表</t>
  </si>
  <si>
    <t>表29</t>
  </si>
  <si>
    <t>一、解决历史遗留问题及改革成本支出</t>
  </si>
  <si>
    <t xml:space="preserve">      “三供一业”移交补助支出</t>
  </si>
  <si>
    <t xml:space="preserve">      国有企业改革成本支出</t>
  </si>
  <si>
    <t>二、国有企业资本金注入</t>
  </si>
  <si>
    <t xml:space="preserve">      国有经济结构调整支出</t>
  </si>
  <si>
    <t xml:space="preserve">      前瞻性战略性产业发展支出</t>
  </si>
  <si>
    <t xml:space="preserve">      生态环境保护支出</t>
  </si>
  <si>
    <t xml:space="preserve">      支持科技进步支出</t>
  </si>
  <si>
    <t xml:space="preserve">      保障国际经济安全支出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</si>
  <si>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</si>
  <si>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</si>
  <si>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</si>
  <si>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</si>
  <si>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</si>
  <si>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国有资本经营预算调出资金</t>
  </si>
  <si>
    <t>2023年县本级国有资本经营收入预算表</t>
  </si>
  <si>
    <t>表30</t>
  </si>
  <si>
    <t>2023年
预算数</t>
  </si>
  <si>
    <t>2023年县本级国有资本经营支出预算表</t>
  </si>
  <si>
    <t>表31</t>
  </si>
  <si>
    <t>2023年县本级国有资本经营预算转移支付分区域预算表</t>
  </si>
  <si>
    <t>表32</t>
  </si>
  <si>
    <t>合     计</t>
  </si>
  <si>
    <t>2022年全县社会保险基金预算收入执行情况表</t>
  </si>
  <si>
    <t>表33</t>
  </si>
  <si>
    <t>占调整预算%</t>
  </si>
  <si>
    <t>一、失业保险基金收入</t>
  </si>
  <si>
    <t>二、基本医疗保险基金收入</t>
  </si>
  <si>
    <t>三、工伤保险基金收入</t>
  </si>
  <si>
    <t>四、生育保险基金收入</t>
  </si>
  <si>
    <t>五、城乡居民基本养老保险基金收入</t>
  </si>
  <si>
    <t>六、机关事业单位基本养老保险基金收入</t>
  </si>
  <si>
    <t>七、城乡居民基本医疗保险基金缴费收入</t>
  </si>
  <si>
    <t>2022年全县社会保险基金预算支出执行情况表</t>
  </si>
  <si>
    <t>表34</t>
  </si>
  <si>
    <t>一、失业保险基金支出</t>
  </si>
  <si>
    <t>二、基本医疗保险基金支出</t>
  </si>
  <si>
    <t>三、工伤保险基金支出</t>
  </si>
  <si>
    <t>四、生育保险基金支出</t>
  </si>
  <si>
    <t>五、城乡居民基本养老保险基金支出</t>
  </si>
  <si>
    <t>六、机关事业单位养老保险基金支出</t>
  </si>
  <si>
    <t>七、城乡居民基本医疗保险基金支出</t>
  </si>
  <si>
    <t>2023年县本级社会保险基金收入预算表</t>
  </si>
  <si>
    <t>表35</t>
  </si>
  <si>
    <t>一、企业职工基本养老保险基金收入</t>
  </si>
  <si>
    <t>2023年县本级社会保险基金支出预算表</t>
  </si>
  <si>
    <t>表36</t>
  </si>
  <si>
    <t>一、企业职工基本养老保险基金支出</t>
  </si>
  <si>
    <t>预算报告名词解释</t>
  </si>
  <si>
    <t>1．积极的财政政策：财政政策是通过税收、预算、国债、转移支付、政府采购等工具以及财政支出增减变化的结构性安排，影响社会总供求，促进经济稳定增长。根据应对经济运行的不同状态，可以分为积极、从紧和稳健三种不同的政策取向。积极的财政政策是其中的一种，指通过增支、减税、优化结构、提质增效等措施扩大总需求、优化供给，促进经济稳定，具有扩张性逆周期调整的特征。积极的财政政策是我国适应社会主义市场经济体制改革要求，在发挥市场机制的基础上，强化宏观调控的重要举措。</t>
  </si>
  <si>
    <t>2．转移支付：转移支付是下级政府支出责任与收入之间出现财力缺口时，上级政府给予的财力补助，以实现各级政府财力与事权相匹配。转移支付分为一般性转移支付和专项转移支付。一般性转移支付是上级对下级下达的、由下级政府自主安排使用的财力补助。专项转移支付是上级对下级下达的、有规定用途的财力补助。</t>
  </si>
  <si>
    <t>3．债务限额：指一定时期内地方政府债务总额不能突破的最高额度。政府债务限额包括一般债务限额和专项债务限额，二者分别按照一般公共预算、政府性基金预算管理方式不同，单独测算。规定政府债务限额，能够把政府债务控制在有限范围内，有利于防范财政金融风险。</t>
  </si>
  <si>
    <t>4．债务余额：指地方政府在国务院批准的分地区限额内举借债务的余额。一般债务应在一般债务限额内举借，一般债务余额不得超过本地区一般债务限额；专项债务应在专项债务限额内举借，专项债务余额不得超过本地区专项债务限额。</t>
  </si>
  <si>
    <t>5．“三保”支出：即保基本民生、保工资、保运转支出。根据财政部要求，县级财政是“三保”支出的责任主体，要坚持“三保”支出在财政支出中的优先顺序，坚持国家标准的“三保”支出在“三保”支出中的优先顺序，将“三保”支出足额纳入预算编制，确保“三保”支出足额保障。</t>
  </si>
  <si>
    <t>6．财政资金直达机制：为确保中央有关资金直达市县基层、直接惠企利民，中央建立财政资金直达机制。直达资金按照“中央切块、省级细化、备案同意、快速直达”的原则分配。财政部主要按照因素法将资金切块到省，省级财政部门统筹本地实际提出细化到市县的分配方案报财政部备案，财政部审核提出意见反馈省级财政部门，省级财政部门进行相应调整后直接下达到市县。同时建立资金监控系统，在对直达资金单独下达、单独标识的基础上，通过系统动态监测，确保数据真实、账目清晰、流向明确。</t>
  </si>
  <si>
    <t>永寿县2022年预算执行和2023年预算（草案）情况的说明</t>
  </si>
  <si>
    <t>说明1
关于一般公共预算2022年执行情况
和2023年预算情况的说明
一般公共预算，是对以税收为主体的财政收入，安排用于保障和改善民生、推动经济社会发展、维护国家安全、维持国家机构正常运转等方面的收支预算。
一、2022年一般公共预算执行情况
1、收入支出预算执行情况
全县一般公共预算收入实际完成9260万元（含本级留抵退税2795万元），较上年增长17.3%，其中：税收收入完成5762万元，非税收入完成3498万元。剔除留抵退税后一般公共预算收入为6465万元。
一般公共预算收支平衡情况：地方财政收入6465万元，加上上级补助187078万元（一般性转移支付及返还性收入补助112520万元，专项转移支付补助74558万元）、债券转贷收入11817万元（新增债券收入4572万元、再融资一般债券收入7245万元）、调入资金7876万元（政府性基金调入3640万元、国有资本经营预算调入13万元、存量资金4223万元）、上年结余1171万元，收入合计214407万元。
一般公共预算支出203753万元，上解支出1523万元，债务还本支出8595（县级财力还本1350万元，再融资债券还本支出7245万元），当年结余536万元。
2、举借债务情况
经市政府同意，市财政局依据2022年新增债券和外债安排，以及中央收回限额情况，下达我县2022年政府一般债务限额为104835.3万元。截止年底，我县一般债务余额为78681.29万元，未超过市上下达限额，债务风险总体可控。
二、2023年一般公共预算安排情况
（一）收入预算安排情况
2023年考虑留抵退税等因素，全县地方一般公共预算收入安排6853万元，较上年增长6%。
有关收入项目具体说明如下：
1、税收收入。2023年全县税收收入预算安排5140万元，占比为75%。
2、非税收入。2023年全县非税收入预算安排1713万元，占比为25%。
（二）支出预算安排情况
2023年，全县财政一般公共预算支出安排185096万元，较上年预算数增长7.58%。增长的主要原因为年初预算时从政府性基金和国有资本经营预算中调入19185万元。
（三）转移支付情况说明
2023年，我县中省市转移支付资金预算162652万元，其中，税收返还1512万元，一般性转移支付101140万元，专项转移支付60000万元（最终以财政云系统下达数为准）。
（四）举借债务情况说明
2023年债务余额待年终才能汇总完毕。限额及新增债券的分配待省市财政厅（局）下达后，方可公开。
（五）地方政府债务还本付息情况说明
全县地方政府债券到期还本县级安排2191万元，债券付息安排2609万元。
（六）“三公”经费预算安排情况说明
2023年，全县“三公”经费预算安排600万元，与上年持平。其中：公务用车运行维护费417万元，较上年持平；公务接待费183万元，较上年持平。较上年持平的主要原因一是近年来全县各部门认真贯彻执行“中央八项规定”的结果和是从严控制“三公”支出，降低行政成本的结果；二是我县编制年初预算时因实际财力情况，公用经费部分安排较少，公用经费标准近几年来从未变化，加之近几年来，各部门树立过紧日子思想，全县大力压减非必要、非刚性支出，因此年初“三公”经费预算安排与上年持平。
（七）预算绩效开展情况说明
2023年，我县将认真贯彻落实《关于全面实施预算绩效管理的意见》文件精神，依托“陕西财政云”系统，深入推进预算绩效管理改革。督促各部门夯实预算绩效管理的责任主体，做实做细做全预算绩效目标；大力推进财政专项资金绩效评价，深化绩效目标运行监控，对重大政策和重点项目实行全周期跟踪问效。按照“花钱必问效、无效必问责”的要求，健全绩效评价结果与预算安排、改进管理、政策调整的挂钩机制，督促部门抓好问题整改。加强对中省市重大财税政策贯彻落实情况的监督，推进重大财税政策绩效评估工作。加大绩效信息公开力度，推动部门绩效自评和财政评价报告向社会公开。加强督导考核，推动绩效管理实现全覆盖。
说明2
关于政府性基金预算2022年执行情况
和2023年预算情况的说明
政府性基金预算，是依照法律、行政法规的规定在一定期限内向特定对象征收、收取或者以其他方式取得的收入，专项用于特定公共事业发展的收支预算。政府性基金预算应当根据基金项目收入情况和实际支出需要，按基金项目编制，做到以收定支。
一、2022年政府性基金预算执行情况
（一）收入支出执行情况
全县政府性基金预算收入完成3129万元（土地指标增减挂钩收入出现短收），加上上级补助收入4366万元、专项债券收入11200万元，再融资债券收入569万元，上年结余596万元，收入合计19860万元。全县政府性基金支出完成15543万元（社会保障和就业支出1772万元，城乡社区支出1683万元，其他支出11562万元，债务付息支出514万元，债务发行费支出12万元），上解支出78万元，地方政府专项债券还本支出599万元（县级财力还本支出30万元，再融资债券还本支出569万元），调出资金3640万元。收支相抵，当年预算收支平衡。
（二）举借债务情况
经市政府同意，市财政局依据2022年新增债券和外债安排，以及中央收回限额情况，下达我县2022年政府专项债务限额为20953万元。截止年底，我县专项债务余额为20484.89万元，未超过市上下达限额，债务风险总体可控。
（）025支出执行二、2023年政府性基金预算安排情况
（一）收入预算安排情况
2023年，全县政府性基金预算收入拟安排20430万元，其中：国有土地使用权出让收入安排20270万元（主要是土地指标增减挂钩收入），城市基础设施配套费收入安排160万元。
（二）支出预算安排情况
支出相应安排20430万元，其中：全县政府性基金预算支出安排1335万元（城乡社区支出90万元，农林水支出460万元，债务付息支出699万元，债务发行费用86万元）；调出资金19095万元。   
（三）专项债务限额和余额情况
主要原因一是债务余额待年终才能汇总完毕；二是限额及新增债券的分配待省市财政厅（局）下达后，方可公开。
说明3
关于国有资本经营预算情况的说明
国有资本经营预算，是对国有资本收益作出支出安排的收支预算。
2022年，全县国有资本经营预算上级补助收入13万元，调入一般公共预算13万元。
2023年，全县国有资本经营预算收入拟安排90万元，调入一般公共预算，统筹安排使用。
说明4
关于社会保险基金预算2022年执行情况
和2023年预算情况的说明
社会保险基金预算，是对社会保险缴款、一般公共预算安排和其他方式筹集的资金，专项用于社会保险的收支预算。社会保险基金预算按照统筹层次和社会保险项目分别编制，做到收支平衡。
一、2022年社会保险基金预算执行情况
2022年，全县社会保险基金预算收入完成25713万元，全县社会保险基金预算支出完成24098万元，当年结余1615万元，加上上年结余28577万元，年末滚存结余30192万元。
二、2023年社会保险基金预算安排情况
2023年，全县社会保险基金预算收入拟安排26533.88万元，全县社会保险基金预算支出拟安排24383.15万元，当年结余2150.73万元。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</si>
</sst>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_ ;_ * \-#,##0_ ;_ * &quot;-&quot;??_ ;_ @_ "/>
    <numFmt numFmtId="178" formatCode="#,##0_ "/>
    <numFmt numFmtId="179" formatCode="#,##0.00_ "/>
    <numFmt numFmtId="180" formatCode="0_ "/>
    <numFmt numFmtId="181" formatCode="0.0_ "/>
  </numFmts>
  <fonts count="97">
    <font>
      <sz val="11"/>
      <color theme="1"/>
      <name val="宋体"/>
      <charset val="134"/>
      <scheme val="minor"/>
    </font>
    <font>
      <sz val="16"/>
      <color theme="1"/>
      <name val="仿宋_GB2312"/>
      <charset val="134"/>
    </font>
    <font>
      <sz val="11.5"/>
      <color rgb="FF333333"/>
      <name val="Microsoft YaHei"/>
      <charset val="134"/>
    </font>
    <font>
      <b/>
      <sz val="16"/>
      <color rgb="FF000000"/>
      <name val="宋体"/>
      <charset val="134"/>
    </font>
    <font>
      <b/>
      <sz val="11"/>
      <color rgb="FF000000"/>
      <name val="楷体_GB2312"/>
      <charset val="134"/>
    </font>
    <font>
      <sz val="12"/>
      <color rgb="FF000000"/>
      <name val="宋体"/>
      <charset val="134"/>
    </font>
    <font>
      <sz val="11"/>
      <name val="宋体"/>
      <charset val="134"/>
    </font>
    <font>
      <sz val="11"/>
      <color theme="1"/>
      <name val="宋体"/>
      <charset val="134"/>
    </font>
    <font>
      <sz val="11"/>
      <color rgb="FF000000"/>
      <name val="宋体"/>
      <charset val="134"/>
    </font>
    <font>
      <b/>
      <sz val="11"/>
      <color theme="1"/>
      <name val="宋体"/>
      <charset val="134"/>
    </font>
    <font>
      <b/>
      <sz val="11"/>
      <color rgb="FF000000"/>
      <name val="宋体"/>
      <charset val="134"/>
    </font>
    <font>
      <b/>
      <sz val="11"/>
      <color theme="1"/>
      <name val="宋体"/>
      <charset val="134"/>
      <scheme val="minor"/>
    </font>
    <font>
      <sz val="12"/>
      <name val="宋体"/>
      <charset val="134"/>
    </font>
    <font>
      <sz val="12"/>
      <name val="楷体"/>
      <charset val="134"/>
    </font>
    <font>
      <b/>
      <sz val="12"/>
      <name val="宋体"/>
      <charset val="134"/>
    </font>
    <font>
      <b/>
      <sz val="18"/>
      <name val="黑体"/>
      <charset val="134"/>
    </font>
    <font>
      <b/>
      <sz val="11"/>
      <name val="楷体"/>
      <charset val="134"/>
    </font>
    <font>
      <b/>
      <sz val="11"/>
      <name val="黑体"/>
      <charset val="134"/>
    </font>
    <font>
      <sz val="12"/>
      <name val="仿宋"/>
      <charset val="134"/>
    </font>
    <font>
      <sz val="10"/>
      <name val="Helv"/>
      <charset val="0"/>
    </font>
    <font>
      <sz val="10"/>
      <name val="楷体"/>
      <charset val="134"/>
    </font>
    <font>
      <b/>
      <sz val="10"/>
      <name val="楷体"/>
      <charset val="134"/>
    </font>
    <font>
      <b/>
      <sz val="12"/>
      <name val="楷体"/>
      <charset val="134"/>
    </font>
    <font>
      <sz val="11"/>
      <name val="仿宋"/>
      <charset val="134"/>
    </font>
    <font>
      <sz val="10"/>
      <name val="宋体"/>
      <charset val="0"/>
    </font>
    <font>
      <b/>
      <sz val="10"/>
      <name val="宋体"/>
      <charset val="0"/>
    </font>
    <font>
      <b/>
      <sz val="10"/>
      <name val="Helv"/>
      <charset val="0"/>
    </font>
    <font>
      <sz val="11"/>
      <name val="Times New Roman"/>
      <charset val="0"/>
    </font>
    <font>
      <b/>
      <sz val="11"/>
      <name val="宋体"/>
      <charset val="134"/>
    </font>
    <font>
      <b/>
      <sz val="11"/>
      <name val="Times New Roman"/>
      <charset val="0"/>
    </font>
    <font>
      <b/>
      <sz val="16"/>
      <color theme="1"/>
      <name val="黑体"/>
      <charset val="134"/>
    </font>
    <font>
      <sz val="12"/>
      <color theme="1"/>
      <name val="宋体"/>
      <charset val="134"/>
    </font>
    <font>
      <b/>
      <sz val="12"/>
      <color theme="1"/>
      <name val="宋体"/>
      <charset val="134"/>
    </font>
    <font>
      <b/>
      <sz val="18"/>
      <name val="宋体"/>
      <charset val="134"/>
    </font>
    <font>
      <b/>
      <sz val="16"/>
      <color theme="1"/>
      <name val="宋体"/>
      <charset val="134"/>
    </font>
    <font>
      <sz val="12"/>
      <color theme="1"/>
      <name val="黑体"/>
      <charset val="134"/>
    </font>
    <font>
      <sz val="12"/>
      <color theme="1"/>
      <name val="楷体_GB2312"/>
      <charset val="134"/>
    </font>
    <font>
      <sz val="11"/>
      <color rgb="FF000000"/>
      <name val="楷体_GB2312"/>
      <charset val="134"/>
    </font>
    <font>
      <b/>
      <sz val="16"/>
      <color rgb="FF000000"/>
      <name val="黑体"/>
      <charset val="134"/>
    </font>
    <font>
      <b/>
      <sz val="12"/>
      <name val="宋体"/>
      <charset val="134"/>
      <scheme val="minor"/>
    </font>
    <font>
      <sz val="12"/>
      <name val="宋体"/>
      <charset val="134"/>
      <scheme val="minor"/>
    </font>
    <font>
      <sz val="14"/>
      <color theme="1"/>
      <name val="仿宋_GB2312"/>
      <charset val="134"/>
    </font>
    <font>
      <sz val="14"/>
      <color rgb="FF000000"/>
      <name val="仿宋_GB2312"/>
      <charset val="134"/>
    </font>
    <font>
      <b/>
      <sz val="12"/>
      <color rgb="FF000000"/>
      <name val="宋体"/>
      <charset val="134"/>
    </font>
    <font>
      <b/>
      <sz val="9"/>
      <name val="宋体"/>
      <charset val="134"/>
    </font>
    <font>
      <b/>
      <sz val="9"/>
      <color rgb="FF000000"/>
      <name val="宋体"/>
      <charset val="134"/>
    </font>
    <font>
      <sz val="9"/>
      <name val="宋体"/>
      <charset val="134"/>
    </font>
    <font>
      <sz val="9"/>
      <color rgb="FF000000"/>
      <name val="宋体"/>
      <charset val="134"/>
    </font>
    <font>
      <b/>
      <sz val="9"/>
      <color indexed="8"/>
      <name val="宋体"/>
      <charset val="1"/>
      <scheme val="minor"/>
    </font>
    <font>
      <sz val="9"/>
      <color indexed="8"/>
      <name val="宋体"/>
      <charset val="1"/>
      <scheme val="minor"/>
    </font>
    <font>
      <b/>
      <sz val="9"/>
      <color theme="1"/>
      <name val="宋体"/>
      <charset val="134"/>
    </font>
    <font>
      <sz val="10.5"/>
      <color theme="1"/>
      <name val="Times New Roman"/>
      <charset val="134"/>
    </font>
    <font>
      <b/>
      <sz val="18"/>
      <color rgb="FF000000"/>
      <name val="华文中宋"/>
      <charset val="134"/>
    </font>
    <font>
      <b/>
      <sz val="11"/>
      <color rgb="FF000000"/>
      <name val="楷体"/>
      <charset val="134"/>
    </font>
    <font>
      <b/>
      <sz val="12"/>
      <color rgb="FF000000"/>
      <name val="楷体"/>
      <charset val="134"/>
    </font>
    <font>
      <b/>
      <sz val="11"/>
      <name val="宋体"/>
      <charset val="134"/>
      <scheme val="minor"/>
    </font>
    <font>
      <sz val="11"/>
      <name val="宋体"/>
      <charset val="134"/>
      <scheme val="minor"/>
    </font>
    <font>
      <b/>
      <sz val="18"/>
      <color theme="1"/>
      <name val="宋体"/>
      <charset val="134"/>
    </font>
    <font>
      <sz val="11"/>
      <color rgb="FFFF0000"/>
      <name val="宋体"/>
      <charset val="134"/>
      <scheme val="minor"/>
    </font>
    <font>
      <sz val="11"/>
      <name val="宋体"/>
      <charset val="0"/>
    </font>
    <font>
      <sz val="10"/>
      <color theme="1"/>
      <name val="宋体"/>
      <charset val="134"/>
    </font>
    <font>
      <b/>
      <sz val="16"/>
      <name val="宋体"/>
      <charset val="134"/>
    </font>
    <font>
      <b/>
      <sz val="11"/>
      <name val="楷体_GB2312"/>
      <charset val="134"/>
    </font>
    <font>
      <sz val="16"/>
      <name val="黑体"/>
      <charset val="134"/>
    </font>
    <font>
      <b/>
      <sz val="12"/>
      <name val="黑体"/>
      <charset val="134"/>
    </font>
    <font>
      <b/>
      <sz val="18"/>
      <name val="方正小标宋简体"/>
      <charset val="134"/>
    </font>
    <font>
      <sz val="14"/>
      <color theme="1"/>
      <name val="黑体"/>
      <charset val="134"/>
    </font>
    <font>
      <sz val="14"/>
      <color theme="1"/>
      <name val="仿宋"/>
      <charset val="134"/>
    </font>
    <font>
      <sz val="16"/>
      <color theme="1"/>
      <name val="楷体_GB2312"/>
      <charset val="134"/>
    </font>
    <font>
      <b/>
      <sz val="36"/>
      <color theme="1"/>
      <name val="黑体"/>
      <charset val="134"/>
    </font>
    <font>
      <sz val="22"/>
      <color theme="1"/>
      <name val="黑体"/>
      <charset val="134"/>
    </font>
    <font>
      <sz val="18"/>
      <color theme="1"/>
      <name val="楷体_GB2312"/>
      <charset val="134"/>
    </font>
    <font>
      <sz val="14"/>
      <name val="黑体"/>
      <charset val="134"/>
    </font>
    <font>
      <i/>
      <sz val="12"/>
      <name val="宋体"/>
      <charset val="134"/>
    </font>
    <font>
      <b/>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75" fillId="4" borderId="0" applyNumberFormat="0" applyBorder="0" applyAlignment="0" applyProtection="0">
      <alignment vertical="center"/>
    </xf>
    <xf numFmtId="0" fontId="76"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5" fillId="6" borderId="0" applyNumberFormat="0" applyBorder="0" applyAlignment="0" applyProtection="0">
      <alignment vertical="center"/>
    </xf>
    <xf numFmtId="0" fontId="77" fillId="7" borderId="0" applyNumberFormat="0" applyBorder="0" applyAlignment="0" applyProtection="0">
      <alignment vertical="center"/>
    </xf>
    <xf numFmtId="43" fontId="0" fillId="0" borderId="0" applyFont="0" applyFill="0" applyBorder="0" applyAlignment="0" applyProtection="0">
      <alignment vertical="center"/>
    </xf>
    <xf numFmtId="0" fontId="78" fillId="8" borderId="0" applyNumberFormat="0" applyBorder="0" applyAlignment="0" applyProtection="0">
      <alignment vertical="center"/>
    </xf>
    <xf numFmtId="0" fontId="79" fillId="0" borderId="0" applyNumberFormat="0" applyFill="0" applyBorder="0" applyAlignment="0" applyProtection="0">
      <alignment vertical="center"/>
    </xf>
    <xf numFmtId="9" fontId="0" fillId="0" borderId="0" applyFont="0" applyFill="0" applyBorder="0" applyAlignment="0" applyProtection="0">
      <alignment vertical="center"/>
    </xf>
    <xf numFmtId="0" fontId="80" fillId="0" borderId="0" applyNumberFormat="0" applyFill="0" applyBorder="0" applyAlignment="0" applyProtection="0">
      <alignment vertical="center"/>
    </xf>
    <xf numFmtId="0" fontId="0" fillId="9" borderId="17" applyNumberFormat="0" applyFont="0" applyAlignment="0" applyProtection="0">
      <alignment vertical="center"/>
    </xf>
    <xf numFmtId="0" fontId="78" fillId="10" borderId="0" applyNumberFormat="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18" applyNumberFormat="0" applyFill="0" applyAlignment="0" applyProtection="0">
      <alignment vertical="center"/>
    </xf>
    <xf numFmtId="0" fontId="86" fillId="0" borderId="18" applyNumberFormat="0" applyFill="0" applyAlignment="0" applyProtection="0">
      <alignment vertical="center"/>
    </xf>
    <xf numFmtId="0" fontId="78" fillId="11" borderId="0" applyNumberFormat="0" applyBorder="0" applyAlignment="0" applyProtection="0">
      <alignment vertical="center"/>
    </xf>
    <xf numFmtId="0" fontId="81" fillId="0" borderId="19" applyNumberFormat="0" applyFill="0" applyAlignment="0" applyProtection="0">
      <alignment vertical="center"/>
    </xf>
    <xf numFmtId="0" fontId="78" fillId="12" borderId="0" applyNumberFormat="0" applyBorder="0" applyAlignment="0" applyProtection="0">
      <alignment vertical="center"/>
    </xf>
    <xf numFmtId="0" fontId="87" fillId="13" borderId="20" applyNumberFormat="0" applyAlignment="0" applyProtection="0">
      <alignment vertical="center"/>
    </xf>
    <xf numFmtId="0" fontId="88" fillId="13" borderId="16" applyNumberFormat="0" applyAlignment="0" applyProtection="0">
      <alignment vertical="center"/>
    </xf>
    <xf numFmtId="0" fontId="89" fillId="14" borderId="21" applyNumberFormat="0" applyAlignment="0" applyProtection="0">
      <alignment vertical="center"/>
    </xf>
    <xf numFmtId="0" fontId="75" fillId="15" borderId="0" applyNumberFormat="0" applyBorder="0" applyAlignment="0" applyProtection="0">
      <alignment vertical="center"/>
    </xf>
    <xf numFmtId="0" fontId="78" fillId="16" borderId="0" applyNumberFormat="0" applyBorder="0" applyAlignment="0" applyProtection="0">
      <alignment vertical="center"/>
    </xf>
    <xf numFmtId="0" fontId="90" fillId="0" borderId="22" applyNumberFormat="0" applyFill="0" applyAlignment="0" applyProtection="0">
      <alignment vertical="center"/>
    </xf>
    <xf numFmtId="0" fontId="91" fillId="0" borderId="23" applyNumberFormat="0" applyFill="0" applyAlignment="0" applyProtection="0">
      <alignment vertical="center"/>
    </xf>
    <xf numFmtId="0" fontId="92" fillId="17" borderId="0" applyNumberFormat="0" applyBorder="0" applyAlignment="0" applyProtection="0">
      <alignment vertical="center"/>
    </xf>
    <xf numFmtId="0" fontId="93" fillId="18" borderId="0" applyNumberFormat="0" applyBorder="0" applyAlignment="0" applyProtection="0">
      <alignment vertical="center"/>
    </xf>
    <xf numFmtId="0" fontId="75" fillId="19" borderId="0" applyNumberFormat="0" applyBorder="0" applyAlignment="0" applyProtection="0">
      <alignment vertical="center"/>
    </xf>
    <xf numFmtId="0" fontId="78"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5" fillId="23" borderId="0" applyNumberFormat="0" applyBorder="0" applyAlignment="0" applyProtection="0">
      <alignment vertical="center"/>
    </xf>
    <xf numFmtId="0" fontId="75" fillId="24" borderId="0" applyNumberFormat="0" applyBorder="0" applyAlignment="0" applyProtection="0">
      <alignment vertical="center"/>
    </xf>
    <xf numFmtId="0" fontId="78" fillId="25" borderId="0" applyNumberFormat="0" applyBorder="0" applyAlignment="0" applyProtection="0">
      <alignment vertical="center"/>
    </xf>
    <xf numFmtId="0" fontId="78" fillId="26" borderId="0" applyNumberFormat="0" applyBorder="0" applyAlignment="0" applyProtection="0">
      <alignment vertical="center"/>
    </xf>
    <xf numFmtId="0" fontId="75" fillId="27" borderId="0" applyNumberFormat="0" applyBorder="0" applyAlignment="0" applyProtection="0">
      <alignment vertical="center"/>
    </xf>
    <xf numFmtId="0" fontId="75" fillId="28" borderId="0" applyNumberFormat="0" applyBorder="0" applyAlignment="0" applyProtection="0">
      <alignment vertical="center"/>
    </xf>
    <xf numFmtId="0" fontId="78" fillId="29" borderId="0" applyNumberFormat="0" applyBorder="0" applyAlignment="0" applyProtection="0">
      <alignment vertical="center"/>
    </xf>
    <xf numFmtId="0" fontId="75" fillId="30" borderId="0" applyNumberFormat="0" applyBorder="0" applyAlignment="0" applyProtection="0">
      <alignment vertical="center"/>
    </xf>
    <xf numFmtId="0" fontId="78" fillId="31" borderId="0" applyNumberFormat="0" applyBorder="0" applyAlignment="0" applyProtection="0">
      <alignment vertical="center"/>
    </xf>
    <xf numFmtId="0" fontId="78" fillId="32" borderId="0" applyNumberFormat="0" applyBorder="0" applyAlignment="0" applyProtection="0">
      <alignment vertical="center"/>
    </xf>
    <xf numFmtId="0" fontId="75" fillId="33" borderId="0" applyNumberFormat="0" applyBorder="0" applyAlignment="0" applyProtection="0">
      <alignment vertical="center"/>
    </xf>
    <xf numFmtId="0" fontId="12" fillId="0" borderId="0">
      <alignment vertical="center"/>
    </xf>
    <xf numFmtId="0" fontId="78" fillId="34" borderId="0" applyNumberFormat="0" applyBorder="0" applyAlignment="0" applyProtection="0">
      <alignment vertical="center"/>
    </xf>
    <xf numFmtId="0" fontId="6" fillId="0" borderId="0"/>
    <xf numFmtId="0" fontId="12" fillId="0" borderId="0">
      <alignment vertical="center"/>
    </xf>
    <xf numFmtId="0" fontId="12" fillId="0" borderId="0"/>
    <xf numFmtId="0" fontId="6" fillId="0" borderId="0"/>
    <xf numFmtId="0" fontId="94" fillId="0" borderId="0" applyBorder="0"/>
    <xf numFmtId="0" fontId="12" fillId="0" borderId="0" applyBorder="0"/>
  </cellStyleXfs>
  <cellXfs count="279">
    <xf numFmtId="0" fontId="0" fillId="0" borderId="0" xfId="0">
      <alignment vertical="center"/>
    </xf>
    <xf numFmtId="0" fontId="1"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Font="1" applyBorder="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left" vertical="center" wrapText="1"/>
    </xf>
    <xf numFmtId="0" fontId="8" fillId="0" borderId="1" xfId="0" applyFont="1" applyBorder="1" applyAlignment="1">
      <alignment horizontal="right" vertical="center" wrapText="1"/>
    </xf>
    <xf numFmtId="176" fontId="8" fillId="0" borderId="1" xfId="0" applyNumberFormat="1" applyFont="1" applyBorder="1" applyAlignment="1">
      <alignment horizontal="right" vertical="center" wrapText="1"/>
    </xf>
    <xf numFmtId="0" fontId="9" fillId="0" borderId="1" xfId="0" applyFont="1" applyBorder="1" applyAlignment="1">
      <alignment horizontal="center" vertical="center" wrapText="1"/>
    </xf>
    <xf numFmtId="0" fontId="10" fillId="0" borderId="1" xfId="0" applyFont="1" applyBorder="1" applyAlignment="1">
      <alignment horizontal="right" vertical="center" wrapText="1"/>
    </xf>
    <xf numFmtId="0" fontId="11" fillId="0" borderId="1" xfId="0" applyFont="1" applyBorder="1">
      <alignment vertical="center"/>
    </xf>
    <xf numFmtId="0" fontId="5" fillId="0" borderId="6" xfId="0" applyFont="1" applyBorder="1" applyAlignment="1">
      <alignment horizontal="center" vertical="center" wrapText="1"/>
    </xf>
    <xf numFmtId="0" fontId="0" fillId="0" borderId="1" xfId="0" applyBorder="1">
      <alignment vertic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xf numFmtId="0" fontId="13" fillId="0" borderId="7" xfId="0" applyFont="1" applyFill="1" applyBorder="1" applyAlignment="1">
      <alignment horizontal="right"/>
    </xf>
    <xf numFmtId="0" fontId="17"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xf>
    <xf numFmtId="0" fontId="6" fillId="0" borderId="1" xfId="0" applyFont="1" applyFill="1" applyBorder="1" applyAlignment="1"/>
    <xf numFmtId="0" fontId="18" fillId="0" borderId="0" xfId="0" applyFont="1" applyFill="1" applyBorder="1" applyAlignment="1"/>
    <xf numFmtId="0" fontId="19" fillId="0" borderId="0" xfId="0" applyFont="1" applyFill="1" applyBorder="1" applyAlignment="1">
      <alignment vertical="center"/>
    </xf>
    <xf numFmtId="0" fontId="20" fillId="0" borderId="0" xfId="0" applyFont="1" applyFill="1" applyBorder="1" applyAlignment="1"/>
    <xf numFmtId="0" fontId="19"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right"/>
    </xf>
    <xf numFmtId="0" fontId="17"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9" fillId="0" borderId="1" xfId="0" applyFont="1" applyFill="1" applyBorder="1" applyAlignment="1"/>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left" vertical="center"/>
    </xf>
    <xf numFmtId="0" fontId="24" fillId="0" borderId="1" xfId="0" applyFont="1" applyFill="1" applyBorder="1" applyAlignment="1"/>
    <xf numFmtId="0" fontId="25" fillId="0" borderId="1" xfId="0" applyFont="1" applyFill="1" applyBorder="1" applyAlignment="1"/>
    <xf numFmtId="0" fontId="26" fillId="0" borderId="1" xfId="0" applyFont="1" applyFill="1" applyBorder="1" applyAlignment="1"/>
    <xf numFmtId="0" fontId="17" fillId="0" borderId="0" xfId="0" applyFont="1" applyFill="1" applyBorder="1" applyAlignment="1"/>
    <xf numFmtId="0" fontId="22" fillId="0" borderId="0" xfId="0" applyFont="1" applyFill="1" applyBorder="1" applyAlignment="1"/>
    <xf numFmtId="0" fontId="16" fillId="0" borderId="0" xfId="0" applyFont="1" applyFill="1" applyBorder="1" applyAlignment="1">
      <alignment horizontal="right"/>
    </xf>
    <xf numFmtId="178" fontId="27" fillId="0" borderId="1" xfId="55" applyNumberFormat="1" applyFont="1" applyFill="1" applyBorder="1" applyAlignment="1">
      <alignment horizontal="right" vertical="center" wrapText="1"/>
    </xf>
    <xf numFmtId="179" fontId="27" fillId="0" borderId="1" xfId="0" applyNumberFormat="1" applyFont="1" applyFill="1" applyBorder="1" applyAlignment="1">
      <alignment horizontal="right" vertical="center" wrapText="1"/>
    </xf>
    <xf numFmtId="0" fontId="28" fillId="0" borderId="1" xfId="0" applyFont="1" applyFill="1" applyBorder="1" applyAlignment="1">
      <alignment horizontal="center" vertical="center" wrapText="1"/>
    </xf>
    <xf numFmtId="178" fontId="29" fillId="0" borderId="1" xfId="55" applyNumberFormat="1" applyFont="1" applyFill="1" applyBorder="1" applyAlignment="1">
      <alignment horizontal="right" vertical="center" wrapText="1"/>
    </xf>
    <xf numFmtId="179" fontId="29" fillId="0" borderId="1" xfId="0" applyNumberFormat="1" applyFont="1" applyFill="1" applyBorder="1" applyAlignment="1">
      <alignment horizontal="right" vertical="center" wrapText="1"/>
    </xf>
    <xf numFmtId="1" fontId="23" fillId="0" borderId="3" xfId="54" applyNumberFormat="1" applyFont="1" applyFill="1" applyBorder="1" applyAlignment="1" applyProtection="1">
      <alignment vertical="center"/>
      <protection locked="0"/>
    </xf>
    <xf numFmtId="0" fontId="30" fillId="0" borderId="0" xfId="0" applyFont="1" applyAlignment="1">
      <alignment horizontal="center" vertical="center"/>
    </xf>
    <xf numFmtId="0" fontId="4" fillId="0" borderId="0" xfId="0" applyFont="1" applyAlignment="1">
      <alignment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7" fillId="0" borderId="0" xfId="0" applyFont="1" applyAlignment="1">
      <alignment horizontal="justify" vertical="center"/>
    </xf>
    <xf numFmtId="0" fontId="7" fillId="0" borderId="0" xfId="0" applyFont="1" applyAlignment="1">
      <alignment horizontal="left" vertical="center"/>
    </xf>
    <xf numFmtId="0" fontId="33" fillId="0" borderId="0" xfId="0" applyFont="1" applyFill="1" applyBorder="1" applyAlignment="1">
      <alignment horizontal="center" vertical="center"/>
    </xf>
    <xf numFmtId="49" fontId="23" fillId="0" borderId="1" xfId="50" applyNumberFormat="1" applyFont="1" applyFill="1" applyBorder="1" applyAlignment="1" applyProtection="1">
      <alignment horizontal="left" vertical="center"/>
    </xf>
    <xf numFmtId="178" fontId="27" fillId="0" borderId="1" xfId="0" applyNumberFormat="1" applyFont="1" applyFill="1" applyBorder="1" applyAlignment="1">
      <alignment horizontal="right" vertical="center" wrapText="1"/>
    </xf>
    <xf numFmtId="178" fontId="27" fillId="0" borderId="1" xfId="0" applyNumberFormat="1" applyFont="1" applyFill="1" applyBorder="1" applyAlignment="1">
      <alignment horizontal="right" vertical="center"/>
    </xf>
    <xf numFmtId="0" fontId="23" fillId="0" borderId="1" xfId="0" applyFont="1" applyFill="1" applyBorder="1" applyAlignment="1">
      <alignment horizontal="left" vertical="center"/>
    </xf>
    <xf numFmtId="178" fontId="29" fillId="0" borderId="1" xfId="0" applyNumberFormat="1" applyFont="1" applyFill="1" applyBorder="1" applyAlignment="1">
      <alignment horizontal="right" vertical="center" wrapText="1"/>
    </xf>
    <xf numFmtId="178" fontId="29" fillId="0" borderId="1" xfId="0" applyNumberFormat="1" applyFont="1" applyFill="1" applyBorder="1" applyAlignment="1">
      <alignment vertical="center" wrapText="1"/>
    </xf>
    <xf numFmtId="0" fontId="23" fillId="0" borderId="8" xfId="0" applyNumberFormat="1" applyFont="1" applyFill="1" applyBorder="1" applyAlignment="1">
      <alignment horizontal="left" vertical="center"/>
    </xf>
    <xf numFmtId="0" fontId="34" fillId="0" borderId="0" xfId="0" applyFont="1" applyAlignment="1">
      <alignment horizontal="center" vertical="center"/>
    </xf>
    <xf numFmtId="0" fontId="35" fillId="0" borderId="1" xfId="0" applyFont="1" applyBorder="1" applyAlignment="1">
      <alignment horizontal="center" vertical="center" wrapText="1"/>
    </xf>
    <xf numFmtId="0" fontId="8" fillId="0" borderId="1" xfId="0" applyFont="1" applyBorder="1" applyAlignment="1">
      <alignment vertical="center" wrapText="1"/>
    </xf>
    <xf numFmtId="0" fontId="36" fillId="0" borderId="1" xfId="0" applyFont="1" applyBorder="1" applyAlignment="1">
      <alignment vertical="center" wrapText="1"/>
    </xf>
    <xf numFmtId="0" fontId="0" fillId="0" borderId="1" xfId="0" applyBorder="1" applyAlignment="1">
      <alignment vertical="center"/>
    </xf>
    <xf numFmtId="0" fontId="30"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right"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right" vertical="center" wrapText="1"/>
    </xf>
    <xf numFmtId="0" fontId="10" fillId="0" borderId="1" xfId="0" applyFont="1" applyBorder="1" applyAlignment="1">
      <alignment horizontal="center" vertical="center" wrapText="1"/>
    </xf>
    <xf numFmtId="0" fontId="0" fillId="0" borderId="0" xfId="0" applyFont="1">
      <alignment vertical="center"/>
    </xf>
    <xf numFmtId="0" fontId="30" fillId="0" borderId="0" xfId="0" applyFont="1" applyAlignment="1">
      <alignment horizontal="center" vertical="top" wrapText="1"/>
    </xf>
    <xf numFmtId="0" fontId="30" fillId="0" borderId="0" xfId="0" applyFont="1" applyAlignment="1">
      <alignment vertical="top" wrapText="1"/>
    </xf>
    <xf numFmtId="0" fontId="4" fillId="0" borderId="0" xfId="0" applyFont="1" applyAlignment="1">
      <alignment horizontal="left" wrapText="1" indent="15"/>
    </xf>
    <xf numFmtId="0" fontId="37" fillId="0" borderId="0" xfId="0" applyFont="1" applyAlignment="1">
      <alignment horizontal="left" wrapText="1"/>
    </xf>
    <xf numFmtId="0" fontId="37" fillId="0" borderId="0" xfId="0" applyFont="1" applyAlignment="1">
      <alignment wrapText="1"/>
    </xf>
    <xf numFmtId="0" fontId="8" fillId="0" borderId="6"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9" xfId="0" applyFont="1" applyBorder="1" applyAlignment="1">
      <alignment horizontal="center" vertical="center" wrapText="1"/>
    </xf>
    <xf numFmtId="0" fontId="0" fillId="0" borderId="0" xfId="0" applyFont="1" applyAlignment="1">
      <alignment vertical="center"/>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7" fillId="0" borderId="1" xfId="0" applyFont="1" applyFill="1" applyBorder="1" applyAlignment="1">
      <alignment horizontal="right" vertical="center" wrapText="1"/>
    </xf>
    <xf numFmtId="0" fontId="8" fillId="0" borderId="1" xfId="0" applyFont="1" applyFill="1" applyBorder="1" applyAlignment="1">
      <alignment horizontal="left" vertical="center" wrapText="1"/>
    </xf>
    <xf numFmtId="0" fontId="0" fillId="0" borderId="0" xfId="0" applyAlignment="1">
      <alignment vertical="center"/>
    </xf>
    <xf numFmtId="0" fontId="34" fillId="0" borderId="0" xfId="0" applyFont="1" applyAlignment="1">
      <alignment vertical="top" wrapText="1"/>
    </xf>
    <xf numFmtId="0" fontId="4" fillId="0" borderId="0" xfId="0" applyFont="1" applyAlignment="1">
      <alignment wrapText="1"/>
    </xf>
    <xf numFmtId="0" fontId="35" fillId="0" borderId="9" xfId="0" applyFont="1" applyBorder="1" applyAlignment="1">
      <alignment horizontal="left" vertical="center" wrapText="1"/>
    </xf>
    <xf numFmtId="0" fontId="4" fillId="0" borderId="0" xfId="0" applyFont="1" applyBorder="1" applyAlignment="1">
      <alignment horizontal="left" vertical="center" wrapText="1"/>
    </xf>
    <xf numFmtId="0" fontId="8" fillId="0" borderId="1" xfId="0" applyFont="1" applyBorder="1" applyAlignment="1">
      <alignment horizontal="center" vertical="center" wrapText="1"/>
    </xf>
    <xf numFmtId="4" fontId="6" fillId="2" borderId="1" xfId="0" applyNumberFormat="1" applyFont="1" applyFill="1" applyBorder="1" applyAlignment="1">
      <alignment horizontal="center" vertical="center"/>
    </xf>
    <xf numFmtId="0" fontId="38" fillId="0" borderId="0" xfId="0" applyFont="1" applyFill="1" applyAlignment="1">
      <alignment horizontal="center" vertical="center" wrapText="1"/>
    </xf>
    <xf numFmtId="0" fontId="4" fillId="0" borderId="0" xfId="0" applyFont="1" applyFill="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 xfId="0" applyFont="1" applyFill="1" applyBorder="1" applyAlignment="1">
      <alignment horizontal="justify" vertical="center" wrapText="1"/>
    </xf>
    <xf numFmtId="0" fontId="30"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right" vertical="center" wrapText="1"/>
    </xf>
    <xf numFmtId="176" fontId="8"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49" fontId="39" fillId="0" borderId="1" xfId="53" applyNumberFormat="1" applyFont="1" applyFill="1" applyBorder="1" applyAlignment="1" applyProtection="1">
      <alignment horizontal="left" vertical="center"/>
    </xf>
    <xf numFmtId="49" fontId="40" fillId="0" borderId="1" xfId="53" applyNumberFormat="1" applyFont="1" applyFill="1" applyBorder="1" applyAlignment="1" applyProtection="1">
      <alignment horizontal="left" vertical="center"/>
    </xf>
    <xf numFmtId="0" fontId="39" fillId="0" borderId="1" xfId="52" applyFont="1" applyFill="1" applyBorder="1" applyAlignment="1">
      <alignment horizontal="center" vertical="center"/>
    </xf>
    <xf numFmtId="0" fontId="30" fillId="0" borderId="0" xfId="0" applyFont="1" applyFill="1" applyAlignment="1">
      <alignment horizontal="center" vertical="center" wrapText="1"/>
    </xf>
    <xf numFmtId="0" fontId="0" fillId="0" borderId="0" xfId="0" applyFont="1" applyFill="1" applyAlignment="1">
      <alignment vertical="center"/>
    </xf>
    <xf numFmtId="0" fontId="4" fillId="0" borderId="0" xfId="0" applyFont="1" applyFill="1" applyAlignment="1">
      <alignment horizontal="left" wrapText="1"/>
    </xf>
    <xf numFmtId="0" fontId="4" fillId="0" borderId="0" xfId="0" applyFont="1" applyFill="1" applyAlignment="1">
      <alignment horizontal="right" wrapText="1"/>
    </xf>
    <xf numFmtId="0" fontId="37" fillId="0" borderId="0" xfId="0" applyFont="1" applyFill="1" applyAlignment="1">
      <alignment horizontal="right" wrapText="1"/>
    </xf>
    <xf numFmtId="0" fontId="31" fillId="0" borderId="1" xfId="0" applyFont="1" applyFill="1" applyBorder="1" applyAlignment="1">
      <alignmen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0" fontId="14" fillId="0" borderId="1" xfId="52" applyFont="1" applyFill="1" applyBorder="1" applyAlignment="1">
      <alignment horizontal="left" vertical="center"/>
    </xf>
    <xf numFmtId="49" fontId="12" fillId="0" borderId="1" xfId="53" applyNumberFormat="1" applyFont="1" applyFill="1" applyBorder="1" applyAlignment="1" applyProtection="1">
      <alignment horizontal="left" vertical="center"/>
    </xf>
    <xf numFmtId="49" fontId="14" fillId="0" borderId="1" xfId="53" applyNumberFormat="1" applyFont="1" applyFill="1" applyBorder="1" applyAlignment="1" applyProtection="1">
      <alignment horizontal="left" vertical="center"/>
    </xf>
    <xf numFmtId="0" fontId="14" fillId="0" borderId="1" xfId="52" applyFont="1" applyFill="1" applyBorder="1" applyAlignment="1">
      <alignment horizontal="center" vertical="center"/>
    </xf>
    <xf numFmtId="0" fontId="11" fillId="0" borderId="1" xfId="0" applyFont="1" applyFill="1" applyBorder="1" applyAlignment="1">
      <alignment vertical="center"/>
    </xf>
    <xf numFmtId="0" fontId="31" fillId="0" borderId="0" xfId="0" applyFont="1" applyAlignment="1">
      <alignment horizontal="left" vertical="center"/>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7" fillId="0" borderId="0" xfId="0" applyFont="1" applyAlignment="1">
      <alignment horizontal="justify" vertical="center" indent="3"/>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3" fillId="0" borderId="6"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0" xfId="0" applyFont="1" applyFill="1" applyBorder="1" applyAlignment="1">
      <alignment vertical="center" wrapText="1"/>
    </xf>
    <xf numFmtId="0" fontId="45" fillId="0" borderId="1" xfId="0" applyFont="1" applyFill="1" applyBorder="1" applyAlignment="1">
      <alignment horizontal="right" vertical="center" wrapText="1"/>
    </xf>
    <xf numFmtId="0" fontId="46" fillId="0" borderId="10" xfId="0" applyFont="1" applyFill="1" applyBorder="1" applyAlignment="1">
      <alignment vertical="center" wrapText="1"/>
    </xf>
    <xf numFmtId="0" fontId="47" fillId="0" borderId="1" xfId="0" applyFont="1" applyFill="1" applyBorder="1" applyAlignment="1">
      <alignment horizontal="right" vertical="center" wrapText="1"/>
    </xf>
    <xf numFmtId="0" fontId="48" fillId="0" borderId="1" xfId="0" applyFont="1" applyFill="1" applyBorder="1" applyAlignment="1">
      <alignment horizontal="right" vertical="center"/>
    </xf>
    <xf numFmtId="0" fontId="49" fillId="0" borderId="1" xfId="0" applyFont="1" applyFill="1" applyBorder="1" applyAlignment="1">
      <alignment horizontal="right" vertical="center"/>
    </xf>
    <xf numFmtId="0" fontId="50" fillId="0" borderId="1" xfId="0" applyFont="1" applyBorder="1" applyAlignment="1">
      <alignment horizontal="center" vertical="center"/>
    </xf>
    <xf numFmtId="0" fontId="8" fillId="0" borderId="1" xfId="0" applyFont="1" applyFill="1" applyBorder="1" applyAlignment="1">
      <alignment vertical="center" wrapText="1"/>
    </xf>
    <xf numFmtId="0" fontId="51" fillId="0" borderId="0" xfId="0" applyFont="1" applyFill="1" applyAlignment="1">
      <alignment horizontal="left" vertical="center"/>
    </xf>
    <xf numFmtId="0" fontId="0" fillId="0" borderId="0" xfId="0" applyFill="1" applyAlignment="1">
      <alignment vertical="center"/>
    </xf>
    <xf numFmtId="0" fontId="52" fillId="0" borderId="0" xfId="0" applyFont="1" applyAlignment="1">
      <alignment horizontal="center" vertical="center"/>
    </xf>
    <xf numFmtId="0" fontId="53"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right" vertical="center"/>
    </xf>
    <xf numFmtId="0" fontId="54" fillId="2" borderId="0" xfId="0" applyFont="1" applyFill="1" applyAlignment="1">
      <alignment horizontal="justify" vertical="center"/>
    </xf>
    <xf numFmtId="0" fontId="5" fillId="2" borderId="0" xfId="0" applyFont="1" applyFill="1" applyAlignment="1">
      <alignment horizontal="center" vertical="center"/>
    </xf>
    <xf numFmtId="0" fontId="55" fillId="3" borderId="1" xfId="0" applyFont="1" applyFill="1" applyBorder="1" applyAlignment="1">
      <alignment horizontal="center" vertical="center"/>
    </xf>
    <xf numFmtId="0" fontId="55" fillId="3" borderId="1" xfId="0" applyFont="1" applyFill="1" applyBorder="1" applyAlignment="1">
      <alignment horizontal="center" vertical="center" wrapText="1"/>
    </xf>
    <xf numFmtId="0" fontId="56" fillId="3" borderId="1" xfId="0" applyFont="1" applyFill="1" applyBorder="1" applyAlignment="1">
      <alignment horizontal="left" vertical="center"/>
    </xf>
    <xf numFmtId="0" fontId="56" fillId="3" borderId="1" xfId="0" applyFont="1" applyFill="1" applyBorder="1" applyAlignment="1">
      <alignment vertical="center"/>
    </xf>
    <xf numFmtId="180" fontId="56" fillId="3" borderId="1" xfId="0" applyNumberFormat="1" applyFont="1" applyFill="1" applyBorder="1" applyAlignment="1" applyProtection="1">
      <alignment vertical="center"/>
      <protection locked="0"/>
    </xf>
    <xf numFmtId="0" fontId="55" fillId="3" borderId="1" xfId="0" applyFont="1" applyFill="1" applyBorder="1" applyAlignment="1">
      <alignment horizontal="distributed" vertical="center" indent="2"/>
    </xf>
    <xf numFmtId="0" fontId="5" fillId="2" borderId="0" xfId="0" applyFont="1" applyFill="1" applyAlignment="1">
      <alignment horizontal="right" vertical="center"/>
    </xf>
    <xf numFmtId="0" fontId="57" fillId="0" borderId="0" xfId="0" applyFont="1" applyFill="1" applyAlignment="1">
      <alignment horizontal="center" vertical="center" wrapText="1"/>
    </xf>
    <xf numFmtId="0" fontId="57"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55" fillId="0" borderId="2" xfId="0" applyFont="1" applyFill="1" applyBorder="1" applyAlignment="1">
      <alignment horizontal="center" vertical="center"/>
    </xf>
    <xf numFmtId="0" fontId="55" fillId="3" borderId="9" xfId="0" applyFont="1" applyFill="1" applyBorder="1" applyAlignment="1">
      <alignment horizontal="center" vertical="center"/>
    </xf>
    <xf numFmtId="0" fontId="55" fillId="0" borderId="4" xfId="0" applyFont="1" applyFill="1" applyBorder="1" applyAlignment="1">
      <alignment horizontal="center" vertical="center"/>
    </xf>
    <xf numFmtId="0" fontId="56" fillId="3" borderId="9" xfId="0" applyFont="1" applyFill="1" applyBorder="1" applyAlignment="1">
      <alignment vertical="center"/>
    </xf>
    <xf numFmtId="180" fontId="56" fillId="3" borderId="9" xfId="0" applyNumberFormat="1" applyFont="1" applyFill="1" applyBorder="1" applyAlignment="1" applyProtection="1">
      <alignment horizontal="left" vertical="center"/>
      <protection locked="0"/>
    </xf>
    <xf numFmtId="181" fontId="56" fillId="3" borderId="9" xfId="0" applyNumberFormat="1" applyFont="1" applyFill="1" applyBorder="1" applyAlignment="1" applyProtection="1">
      <alignment horizontal="left" vertical="center"/>
      <protection locked="0"/>
    </xf>
    <xf numFmtId="180" fontId="56" fillId="3" borderId="11" xfId="0" applyNumberFormat="1" applyFont="1" applyFill="1" applyBorder="1" applyAlignment="1" applyProtection="1">
      <alignment horizontal="left" vertical="center"/>
      <protection locked="0"/>
    </xf>
    <xf numFmtId="181" fontId="56" fillId="3" borderId="11" xfId="0" applyNumberFormat="1" applyFont="1" applyFill="1" applyBorder="1" applyAlignment="1" applyProtection="1">
      <alignment horizontal="left" vertical="center"/>
      <protection locked="0"/>
    </xf>
    <xf numFmtId="0" fontId="56" fillId="3" borderId="11" xfId="0" applyFont="1" applyFill="1" applyBorder="1" applyAlignment="1">
      <alignment vertical="center"/>
    </xf>
    <xf numFmtId="0" fontId="55" fillId="3" borderId="1" xfId="0" applyFont="1" applyFill="1" applyBorder="1" applyAlignment="1">
      <alignment vertical="center"/>
    </xf>
    <xf numFmtId="1" fontId="56" fillId="3" borderId="1" xfId="0" applyNumberFormat="1" applyFont="1" applyFill="1" applyBorder="1" applyAlignment="1" applyProtection="1">
      <alignment vertical="center"/>
      <protection locked="0"/>
    </xf>
    <xf numFmtId="0" fontId="56" fillId="3" borderId="1" xfId="0" applyNumberFormat="1" applyFont="1" applyFill="1" applyBorder="1" applyAlignment="1" applyProtection="1">
      <alignment vertical="center"/>
      <protection locked="0"/>
    </xf>
    <xf numFmtId="0" fontId="58" fillId="3" borderId="1" xfId="0" applyFont="1" applyFill="1" applyBorder="1" applyAlignment="1">
      <alignment vertical="center"/>
    </xf>
    <xf numFmtId="0" fontId="56" fillId="3" borderId="9" xfId="0" applyFont="1" applyFill="1" applyBorder="1" applyAlignment="1">
      <alignment horizontal="left" vertical="center"/>
    </xf>
    <xf numFmtId="0" fontId="56" fillId="3" borderId="12" xfId="0" applyFont="1" applyFill="1" applyBorder="1" applyAlignment="1">
      <alignment vertical="center"/>
    </xf>
    <xf numFmtId="0" fontId="56" fillId="3" borderId="0" xfId="0" applyFont="1" applyFill="1" applyAlignment="1">
      <alignment vertical="center"/>
    </xf>
    <xf numFmtId="0" fontId="55" fillId="3" borderId="9" xfId="0" applyFont="1" applyFill="1" applyBorder="1" applyAlignment="1">
      <alignment horizontal="distributed" vertical="center"/>
    </xf>
    <xf numFmtId="0" fontId="35" fillId="0"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7" fillId="0" borderId="6" xfId="0" applyFont="1" applyFill="1" applyBorder="1" applyAlignment="1">
      <alignment horizontal="left" vertical="center" wrapText="1"/>
    </xf>
    <xf numFmtId="178" fontId="27" fillId="0" borderId="1" xfId="50" applyNumberFormat="1" applyFont="1" applyFill="1" applyBorder="1" applyAlignment="1">
      <alignment horizontal="right" vertical="center" wrapText="1"/>
    </xf>
    <xf numFmtId="176" fontId="8" fillId="0" borderId="4" xfId="0" applyNumberFormat="1" applyFont="1" applyFill="1" applyBorder="1" applyAlignment="1">
      <alignment horizontal="right" vertical="center" wrapText="1"/>
    </xf>
    <xf numFmtId="3" fontId="6" fillId="0" borderId="9" xfId="0" applyNumberFormat="1" applyFont="1" applyFill="1" applyBorder="1" applyAlignment="1" applyProtection="1">
      <alignment horizontal="right" vertical="center"/>
    </xf>
    <xf numFmtId="178" fontId="59" fillId="0" borderId="9" xfId="5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178" fontId="59" fillId="0" borderId="1" xfId="50" applyNumberFormat="1" applyFont="1" applyFill="1" applyBorder="1" applyAlignment="1">
      <alignment horizontal="right" vertical="center" wrapText="1"/>
    </xf>
    <xf numFmtId="0" fontId="6" fillId="0" borderId="1" xfId="0" applyFont="1" applyFill="1" applyBorder="1" applyAlignment="1" applyProtection="1">
      <alignment vertical="center"/>
      <protection locked="0"/>
    </xf>
    <xf numFmtId="0" fontId="9" fillId="0" borderId="2" xfId="0" applyFont="1" applyFill="1" applyBorder="1" applyAlignment="1">
      <alignment horizontal="center" vertical="center" wrapText="1"/>
    </xf>
    <xf numFmtId="0" fontId="10" fillId="0" borderId="2" xfId="0" applyFont="1" applyFill="1" applyBorder="1" applyAlignment="1">
      <alignment horizontal="right" vertical="center" wrapText="1"/>
    </xf>
    <xf numFmtId="176" fontId="10" fillId="0" borderId="15" xfId="0" applyNumberFormat="1" applyFont="1" applyFill="1" applyBorder="1" applyAlignment="1">
      <alignment horizontal="righ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lignment vertical="center"/>
    </xf>
    <xf numFmtId="0" fontId="38" fillId="0" borderId="0" xfId="0" applyFont="1" applyAlignment="1">
      <alignment horizontal="center" vertical="center" wrapText="1"/>
    </xf>
    <xf numFmtId="0" fontId="3" fillId="0" borderId="0" xfId="0" applyFont="1" applyAlignment="1">
      <alignment vertical="center" wrapText="1"/>
    </xf>
    <xf numFmtId="0" fontId="35" fillId="0" borderId="6"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10" fillId="0" borderId="4" xfId="0" applyFont="1" applyBorder="1" applyAlignment="1">
      <alignment horizontal="right" vertical="center" wrapText="1"/>
    </xf>
    <xf numFmtId="176" fontId="10" fillId="0" borderId="4" xfId="0" applyNumberFormat="1" applyFont="1" applyBorder="1" applyAlignment="1">
      <alignment horizontal="right" vertical="center" wrapText="1"/>
    </xf>
    <xf numFmtId="0" fontId="60" fillId="0" borderId="1" xfId="0" applyFont="1" applyBorder="1" applyAlignment="1">
      <alignment horizontal="left" vertical="center" wrapText="1"/>
    </xf>
    <xf numFmtId="177" fontId="59" fillId="0" borderId="1" xfId="8" applyNumberFormat="1" applyFont="1" applyFill="1" applyBorder="1" applyAlignment="1">
      <alignment horizontal="right" vertical="center" wrapText="1"/>
    </xf>
    <xf numFmtId="0" fontId="56" fillId="0" borderId="1" xfId="0" applyFont="1" applyFill="1" applyBorder="1" applyAlignment="1">
      <alignment vertical="center"/>
    </xf>
    <xf numFmtId="176" fontId="10" fillId="0" borderId="1" xfId="0" applyNumberFormat="1" applyFont="1" applyBorder="1" applyAlignment="1">
      <alignment horizontal="right" vertical="center" wrapText="1"/>
    </xf>
    <xf numFmtId="177" fontId="27" fillId="0" borderId="1" xfId="8" applyNumberFormat="1" applyFont="1" applyFill="1" applyBorder="1" applyAlignment="1">
      <alignment horizontal="right" vertical="center" wrapText="1"/>
    </xf>
    <xf numFmtId="180" fontId="10" fillId="0" borderId="1" xfId="0" applyNumberFormat="1" applyFont="1" applyBorder="1" applyAlignment="1">
      <alignment horizontal="right" vertical="center" wrapText="1"/>
    </xf>
    <xf numFmtId="0" fontId="8" fillId="0" borderId="9" xfId="0" applyFont="1" applyBorder="1" applyAlignment="1">
      <alignment horizontal="center" vertical="center" wrapText="1"/>
    </xf>
    <xf numFmtId="0" fontId="9" fillId="0" borderId="1" xfId="0" applyFont="1" applyBorder="1" applyAlignment="1">
      <alignment horizontal="justify" vertical="center" wrapText="1" indent="2"/>
    </xf>
    <xf numFmtId="0" fontId="7" fillId="0" borderId="1" xfId="0" applyFont="1" applyBorder="1" applyAlignment="1">
      <alignment horizontal="justify" vertical="center" wrapText="1" indent="3"/>
    </xf>
    <xf numFmtId="0" fontId="5" fillId="0" borderId="0" xfId="0" applyFont="1" applyBorder="1" applyAlignment="1">
      <alignment vertical="center" wrapText="1"/>
    </xf>
    <xf numFmtId="4" fontId="8" fillId="2" borderId="1" xfId="0" applyNumberFormat="1" applyFont="1" applyFill="1" applyBorder="1" applyAlignment="1">
      <alignment horizontal="center" vertical="center"/>
    </xf>
    <xf numFmtId="0" fontId="7" fillId="0" borderId="0" xfId="0" applyFont="1" applyBorder="1" applyAlignment="1">
      <alignment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0" xfId="0" applyFont="1" applyFill="1" applyBorder="1" applyAlignment="1">
      <alignment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28" fillId="0" borderId="7" xfId="51" applyFont="1" applyFill="1" applyBorder="1" applyAlignment="1" applyProtection="1">
      <alignment horizontal="left" vertical="center"/>
    </xf>
    <xf numFmtId="0" fontId="28" fillId="0" borderId="7" xfId="51" applyFont="1" applyFill="1" applyBorder="1" applyAlignment="1" applyProtection="1">
      <alignment horizontal="center" vertical="center"/>
    </xf>
    <xf numFmtId="0" fontId="6" fillId="0" borderId="7" xfId="51" applyFont="1" applyFill="1" applyBorder="1" applyAlignment="1" applyProtection="1">
      <alignment horizontal="right" vertical="center"/>
    </xf>
    <xf numFmtId="0" fontId="6" fillId="0" borderId="7" xfId="51" applyFont="1" applyFill="1" applyBorder="1" applyAlignment="1" applyProtection="1">
      <alignment horizontal="center" vertical="center"/>
    </xf>
    <xf numFmtId="0" fontId="64" fillId="0" borderId="1" xfId="51" applyFont="1" applyFill="1" applyBorder="1" applyAlignment="1" applyProtection="1">
      <alignment horizontal="center" vertical="center" wrapText="1"/>
    </xf>
    <xf numFmtId="0" fontId="6" fillId="0" borderId="1" xfId="48" applyFont="1" applyFill="1" applyBorder="1" applyAlignment="1" applyProtection="1">
      <alignment horizontal="left" vertical="center" indent="1"/>
    </xf>
    <xf numFmtId="0" fontId="6" fillId="0" borderId="1" xfId="48" applyFont="1" applyFill="1" applyBorder="1" applyAlignment="1" applyProtection="1">
      <alignment horizontal="center" vertical="center"/>
    </xf>
    <xf numFmtId="0" fontId="6" fillId="0" borderId="1" xfId="48" applyFont="1" applyFill="1" applyBorder="1" applyAlignment="1" applyProtection="1">
      <alignment horizontal="left" indent="1"/>
    </xf>
    <xf numFmtId="0" fontId="6" fillId="0" borderId="1" xfId="48" applyFont="1" applyFill="1" applyBorder="1" applyAlignment="1" applyProtection="1">
      <alignment horizontal="center"/>
    </xf>
    <xf numFmtId="0" fontId="28" fillId="0" borderId="1" xfId="48" applyFont="1" applyFill="1" applyBorder="1" applyAlignment="1" applyProtection="1">
      <alignment horizontal="center" vertical="center"/>
    </xf>
    <xf numFmtId="0" fontId="28" fillId="0" borderId="0" xfId="0" applyFont="1" applyFill="1" applyBorder="1" applyAlignment="1">
      <alignment vertical="center"/>
    </xf>
    <xf numFmtId="178"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178" fontId="6"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3" fontId="6" fillId="0" borderId="1" xfId="0" applyNumberFormat="1" applyFont="1" applyFill="1" applyBorder="1" applyAlignment="1" applyProtection="1">
      <alignment horizontal="righ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181" fontId="10" fillId="0" borderId="1" xfId="0" applyNumberFormat="1" applyFont="1" applyBorder="1" applyAlignment="1">
      <alignment horizontal="right" vertical="center" wrapText="1"/>
    </xf>
    <xf numFmtId="0" fontId="66" fillId="0" borderId="1" xfId="0" applyFont="1" applyBorder="1" applyAlignment="1">
      <alignment horizontal="justify" vertical="center"/>
    </xf>
    <xf numFmtId="0" fontId="41" fillId="0" borderId="1" xfId="0" applyFont="1" applyBorder="1" applyAlignment="1">
      <alignment horizontal="justify" vertical="center"/>
    </xf>
    <xf numFmtId="0" fontId="67" fillId="0" borderId="1" xfId="0" applyFont="1" applyFill="1" applyBorder="1" applyAlignment="1">
      <alignment vertical="center"/>
    </xf>
    <xf numFmtId="0" fontId="41" fillId="0" borderId="1" xfId="0" applyFont="1" applyBorder="1" applyAlignment="1">
      <alignment horizontal="justify" vertical="center" indent="1"/>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wrapText="1"/>
    </xf>
    <xf numFmtId="0" fontId="71" fillId="0" borderId="0" xfId="0" applyFont="1" applyAlignment="1">
      <alignment horizontal="center" vertical="center"/>
    </xf>
    <xf numFmtId="0" fontId="72" fillId="0" borderId="0" xfId="0" applyFont="1" applyFill="1" applyBorder="1" applyAlignment="1">
      <alignment horizontal="center"/>
    </xf>
    <xf numFmtId="57" fontId="72" fillId="0" borderId="0" xfId="0" applyNumberFormat="1" applyFont="1" applyFill="1" applyBorder="1" applyAlignment="1">
      <alignment horizontal="center"/>
    </xf>
    <xf numFmtId="0" fontId="73" fillId="0" borderId="0" xfId="0" applyFont="1" applyFill="1" applyBorder="1" applyAlignment="1"/>
    <xf numFmtId="0" fontId="74" fillId="0" borderId="0" xfId="0" applyFont="1" applyFill="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_2007年收支情况上报统计表_2018年1月收支执行情况表" xfId="48"/>
    <cellStyle name="60% - 强调文字颜色 6" xfId="49" builtinId="52"/>
    <cellStyle name="常规 2" xfId="50"/>
    <cellStyle name="常规_2007年收支情况上报统计表" xfId="51"/>
    <cellStyle name="常规 3" xfId="52"/>
    <cellStyle name="常规 2 4" xfId="53"/>
    <cellStyle name="3232" xfId="54"/>
    <cellStyle name="常规_8月财政收入测算表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F28" sqref="F28"/>
    </sheetView>
  </sheetViews>
  <sheetFormatPr defaultColWidth="10" defaultRowHeight="15.6"/>
  <cols>
    <col min="1" max="16384" width="10" style="25"/>
  </cols>
  <sheetData>
    <row r="1" s="25" customFormat="1" ht="21" customHeight="1" spans="1:8">
      <c r="A1" s="269" t="s">
        <v>0</v>
      </c>
      <c r="B1" s="269"/>
      <c r="C1" s="269"/>
      <c r="D1" s="269"/>
      <c r="E1" s="269"/>
      <c r="F1" s="269"/>
      <c r="G1" s="269"/>
      <c r="H1" s="269"/>
    </row>
    <row r="3" s="25" customFormat="1" spans="7:8">
      <c r="G3" s="27"/>
      <c r="H3" s="27"/>
    </row>
    <row r="7" s="25" customFormat="1" ht="99" customHeight="1" spans="1:9">
      <c r="A7" s="270" t="s">
        <v>1</v>
      </c>
      <c r="B7" s="271"/>
      <c r="C7" s="271"/>
      <c r="D7" s="271"/>
      <c r="E7" s="271"/>
      <c r="F7" s="271"/>
      <c r="G7" s="271"/>
      <c r="H7" s="271"/>
      <c r="I7" s="278"/>
    </row>
    <row r="8" s="25" customFormat="1" spans="1:8">
      <c r="A8" s="271"/>
      <c r="B8" s="271"/>
      <c r="C8" s="271"/>
      <c r="D8" s="271"/>
      <c r="E8" s="271"/>
      <c r="F8" s="271"/>
      <c r="G8" s="271"/>
      <c r="H8" s="271"/>
    </row>
    <row r="9" s="25" customFormat="1" spans="1:8">
      <c r="A9" s="271"/>
      <c r="B9" s="271"/>
      <c r="C9" s="271"/>
      <c r="D9" s="271"/>
      <c r="E9" s="271"/>
      <c r="F9" s="271"/>
      <c r="G9" s="271"/>
      <c r="H9" s="271"/>
    </row>
    <row r="10" s="25" customFormat="1" spans="1:8">
      <c r="A10" s="271"/>
      <c r="B10" s="271"/>
      <c r="C10" s="271"/>
      <c r="D10" s="271"/>
      <c r="E10" s="271"/>
      <c r="F10" s="271"/>
      <c r="G10" s="271"/>
      <c r="H10" s="271"/>
    </row>
    <row r="11" s="25" customFormat="1" ht="28.2" spans="1:1">
      <c r="A11" s="272" t="s">
        <v>2</v>
      </c>
    </row>
    <row r="12" s="25" customFormat="1" ht="28.2" spans="1:1">
      <c r="A12" s="272" t="s">
        <v>2</v>
      </c>
    </row>
    <row r="13" s="25" customFormat="1" ht="28.2" spans="1:1">
      <c r="A13" s="272" t="s">
        <v>2</v>
      </c>
    </row>
    <row r="14" s="25" customFormat="1" ht="28.2" spans="1:1">
      <c r="A14" s="272" t="s">
        <v>2</v>
      </c>
    </row>
    <row r="15" s="25" customFormat="1" ht="28.2" spans="1:1">
      <c r="A15" s="272" t="s">
        <v>2</v>
      </c>
    </row>
    <row r="16" s="25" customFormat="1" ht="28.2" spans="1:1">
      <c r="A16" s="272" t="s">
        <v>2</v>
      </c>
    </row>
    <row r="17" s="25" customFormat="1" ht="28.2" spans="1:1">
      <c r="A17" s="272" t="s">
        <v>2</v>
      </c>
    </row>
    <row r="18" s="25" customFormat="1" ht="28.2" spans="1:1">
      <c r="A18" s="272" t="s">
        <v>2</v>
      </c>
    </row>
    <row r="19" s="25" customFormat="1" ht="28.2" spans="1:1">
      <c r="A19" s="272" t="s">
        <v>2</v>
      </c>
    </row>
    <row r="20" s="25" customFormat="1" spans="1:8">
      <c r="A20" s="273" t="s">
        <v>3</v>
      </c>
      <c r="B20" s="274"/>
      <c r="C20" s="274"/>
      <c r="D20" s="274"/>
      <c r="E20" s="274"/>
      <c r="F20" s="274"/>
      <c r="G20" s="274"/>
      <c r="H20" s="274"/>
    </row>
    <row r="21" s="25" customFormat="1" spans="1:8">
      <c r="A21" s="274"/>
      <c r="B21" s="274"/>
      <c r="C21" s="274"/>
      <c r="D21" s="274"/>
      <c r="E21" s="274"/>
      <c r="F21" s="274"/>
      <c r="G21" s="274"/>
      <c r="H21" s="274"/>
    </row>
    <row r="22" s="25" customFormat="1" spans="1:8">
      <c r="A22" s="274"/>
      <c r="B22" s="274"/>
      <c r="C22" s="274"/>
      <c r="D22" s="274"/>
      <c r="E22" s="274"/>
      <c r="F22" s="274"/>
      <c r="G22" s="274"/>
      <c r="H22" s="274"/>
    </row>
    <row r="23" s="25" customFormat="1" spans="1:8">
      <c r="A23" s="274"/>
      <c r="B23" s="274"/>
      <c r="C23" s="274"/>
      <c r="D23" s="274"/>
      <c r="E23" s="274"/>
      <c r="F23" s="274"/>
      <c r="G23" s="274"/>
      <c r="H23" s="274"/>
    </row>
    <row r="24" s="25" customFormat="1" spans="1:8">
      <c r="A24" s="274"/>
      <c r="B24" s="274"/>
      <c r="C24" s="274"/>
      <c r="D24" s="274"/>
      <c r="E24" s="274"/>
      <c r="F24" s="274"/>
      <c r="G24" s="274"/>
      <c r="H24" s="274"/>
    </row>
    <row r="38" s="25" customFormat="1" ht="17.4" spans="1:9">
      <c r="A38" s="275"/>
      <c r="B38" s="275"/>
      <c r="C38" s="275"/>
      <c r="D38" s="275"/>
      <c r="E38" s="275"/>
      <c r="F38" s="275"/>
      <c r="G38" s="275"/>
      <c r="H38" s="275"/>
      <c r="I38" s="275"/>
    </row>
    <row r="39" s="25" customFormat="1" ht="17.4" spans="1:9">
      <c r="A39" s="276"/>
      <c r="B39" s="275"/>
      <c r="C39" s="275"/>
      <c r="D39" s="275"/>
      <c r="E39" s="275"/>
      <c r="F39" s="275"/>
      <c r="G39" s="275"/>
      <c r="H39" s="275"/>
      <c r="I39" s="275"/>
    </row>
    <row r="43" s="25" customFormat="1" spans="5:5">
      <c r="E43" s="277"/>
    </row>
  </sheetData>
  <mergeCells count="5">
    <mergeCell ref="A1:H1"/>
    <mergeCell ref="A38:I38"/>
    <mergeCell ref="A39:I39"/>
    <mergeCell ref="A7:H10"/>
    <mergeCell ref="A20:H24"/>
  </mergeCells>
  <pageMargins left="1.0625" right="0.393055555555556"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1"/>
  <sheetViews>
    <sheetView workbookViewId="0">
      <selection activeCell="C41" sqref="C41"/>
    </sheetView>
  </sheetViews>
  <sheetFormatPr defaultColWidth="8.88888888888889" defaultRowHeight="14.4"/>
  <cols>
    <col min="1" max="1" width="34" style="163" customWidth="1"/>
    <col min="2" max="2" width="15.6666666666667" style="163" customWidth="1"/>
    <col min="3" max="3" width="15" style="163" customWidth="1"/>
    <col min="4" max="4" width="10.1111111111111" style="163" customWidth="1"/>
    <col min="5" max="5" width="6.88888888888889" style="163" customWidth="1"/>
    <col min="6" max="6" width="10.5555555555556" style="163" customWidth="1"/>
    <col min="7" max="16381" width="8.88888888888889" style="163"/>
  </cols>
  <sheetData>
    <row r="1" s="163" customFormat="1" ht="40.8" customHeight="1" spans="1:6">
      <c r="A1" s="220" t="s">
        <v>192</v>
      </c>
      <c r="B1" s="220"/>
      <c r="C1" s="220"/>
      <c r="D1" s="220"/>
      <c r="E1" s="220"/>
      <c r="F1" s="221"/>
    </row>
    <row r="2" s="163" customFormat="1" ht="16.65" customHeight="1" spans="1:6">
      <c r="A2" s="6" t="s">
        <v>193</v>
      </c>
      <c r="B2" s="6"/>
      <c r="C2" s="59"/>
      <c r="D2" s="7" t="s">
        <v>49</v>
      </c>
      <c r="E2" s="7"/>
      <c r="F2" s="59"/>
    </row>
    <row r="3" s="163" customFormat="1" ht="17.85" customHeight="1" spans="1:6">
      <c r="A3" s="222" t="s">
        <v>50</v>
      </c>
      <c r="B3" s="97" t="s">
        <v>97</v>
      </c>
      <c r="C3" s="96" t="s">
        <v>194</v>
      </c>
      <c r="D3" s="96" t="s">
        <v>195</v>
      </c>
      <c r="E3" s="223"/>
      <c r="F3"/>
    </row>
    <row r="4" s="163" customFormat="1" ht="17.1" customHeight="1" spans="1:6">
      <c r="A4" s="222"/>
      <c r="B4" s="101" t="s">
        <v>55</v>
      </c>
      <c r="C4" s="100" t="s">
        <v>195</v>
      </c>
      <c r="D4" s="100" t="s">
        <v>196</v>
      </c>
      <c r="E4" s="224"/>
      <c r="F4"/>
    </row>
    <row r="5" s="163" customFormat="1" ht="15.9" customHeight="1" spans="1:6">
      <c r="A5" s="216" t="s">
        <v>57</v>
      </c>
      <c r="B5" s="225">
        <f>SUM(B6:B18)</f>
        <v>2967</v>
      </c>
      <c r="C5" s="225">
        <f>SUM(C6:C18)</f>
        <v>5140</v>
      </c>
      <c r="D5" s="226">
        <f t="shared" ref="D5:D17" si="0">(C5-B5)/B5*100</f>
        <v>73.2389619143916</v>
      </c>
      <c r="E5" s="226"/>
      <c r="F5"/>
    </row>
    <row r="6" s="163" customFormat="1" ht="15.9" customHeight="1" spans="1:6">
      <c r="A6" s="227" t="s">
        <v>58</v>
      </c>
      <c r="B6" s="228">
        <v>-440</v>
      </c>
      <c r="C6" s="229">
        <v>1530</v>
      </c>
      <c r="D6" s="19"/>
      <c r="E6" s="19"/>
      <c r="F6"/>
    </row>
    <row r="7" s="163" customFormat="1" ht="15.9" customHeight="1" spans="1:6">
      <c r="A7" s="227" t="s">
        <v>59</v>
      </c>
      <c r="B7" s="228">
        <v>326</v>
      </c>
      <c r="C7" s="229">
        <v>346</v>
      </c>
      <c r="D7" s="19">
        <f t="shared" si="0"/>
        <v>6.13496932515337</v>
      </c>
      <c r="E7" s="19"/>
      <c r="F7"/>
    </row>
    <row r="8" s="163" customFormat="1" ht="15.9" customHeight="1" spans="1:6">
      <c r="A8" s="227" t="s">
        <v>60</v>
      </c>
      <c r="B8" s="228">
        <v>174</v>
      </c>
      <c r="C8" s="229">
        <v>184</v>
      </c>
      <c r="D8" s="19">
        <f t="shared" si="0"/>
        <v>5.74712643678161</v>
      </c>
      <c r="E8" s="19"/>
      <c r="F8"/>
    </row>
    <row r="9" s="163" customFormat="1" ht="15.9" customHeight="1" spans="1:6">
      <c r="A9" s="227" t="s">
        <v>61</v>
      </c>
      <c r="B9" s="228">
        <v>608</v>
      </c>
      <c r="C9" s="229">
        <v>644</v>
      </c>
      <c r="D9" s="19">
        <f t="shared" si="0"/>
        <v>5.92105263157895</v>
      </c>
      <c r="E9" s="19"/>
      <c r="F9"/>
    </row>
    <row r="10" s="163" customFormat="1" ht="15.9" customHeight="1" spans="1:6">
      <c r="A10" s="227" t="s">
        <v>62</v>
      </c>
      <c r="B10" s="228">
        <v>249</v>
      </c>
      <c r="C10" s="229">
        <v>264</v>
      </c>
      <c r="D10" s="19">
        <f t="shared" si="0"/>
        <v>6.02409638554217</v>
      </c>
      <c r="E10" s="19"/>
      <c r="F10"/>
    </row>
    <row r="11" s="163" customFormat="1" ht="15.9" customHeight="1" spans="1:6">
      <c r="A11" s="227" t="s">
        <v>63</v>
      </c>
      <c r="B11" s="228">
        <v>570</v>
      </c>
      <c r="C11" s="229">
        <v>604</v>
      </c>
      <c r="D11" s="19">
        <f t="shared" si="0"/>
        <v>5.96491228070175</v>
      </c>
      <c r="E11" s="19"/>
      <c r="F11"/>
    </row>
    <row r="12" s="163" customFormat="1" ht="15.9" customHeight="1" spans="1:6">
      <c r="A12" s="227" t="s">
        <v>64</v>
      </c>
      <c r="B12" s="228">
        <v>255</v>
      </c>
      <c r="C12" s="229">
        <v>270</v>
      </c>
      <c r="D12" s="19">
        <f t="shared" si="0"/>
        <v>5.88235294117647</v>
      </c>
      <c r="E12" s="19"/>
      <c r="F12"/>
    </row>
    <row r="13" s="163" customFormat="1" ht="15.9" customHeight="1" spans="1:6">
      <c r="A13" s="227" t="s">
        <v>65</v>
      </c>
      <c r="B13" s="228">
        <v>332</v>
      </c>
      <c r="C13" s="229">
        <v>352</v>
      </c>
      <c r="D13" s="19">
        <f t="shared" si="0"/>
        <v>6.02409638554217</v>
      </c>
      <c r="E13" s="19"/>
      <c r="F13"/>
    </row>
    <row r="14" s="163" customFormat="1" ht="15.9" customHeight="1" spans="1:6">
      <c r="A14" s="227" t="s">
        <v>66</v>
      </c>
      <c r="B14" s="228">
        <v>154</v>
      </c>
      <c r="C14" s="229">
        <v>163</v>
      </c>
      <c r="D14" s="19">
        <f t="shared" si="0"/>
        <v>5.84415584415584</v>
      </c>
      <c r="E14" s="19"/>
      <c r="F14"/>
    </row>
    <row r="15" s="163" customFormat="1" ht="15.9" customHeight="1" spans="1:6">
      <c r="A15" s="227" t="s">
        <v>67</v>
      </c>
      <c r="B15" s="228">
        <v>223</v>
      </c>
      <c r="C15" s="229">
        <v>236</v>
      </c>
      <c r="D15" s="19">
        <f t="shared" si="0"/>
        <v>5.82959641255605</v>
      </c>
      <c r="E15" s="19"/>
      <c r="F15"/>
    </row>
    <row r="16" s="163" customFormat="1" ht="15.9" customHeight="1" spans="1:6">
      <c r="A16" s="227" t="s">
        <v>68</v>
      </c>
      <c r="B16" s="228">
        <v>111</v>
      </c>
      <c r="C16" s="229">
        <v>118</v>
      </c>
      <c r="D16" s="19">
        <f t="shared" si="0"/>
        <v>6.30630630630631</v>
      </c>
      <c r="E16" s="19"/>
      <c r="F16"/>
    </row>
    <row r="17" s="163" customFormat="1" ht="15.9" customHeight="1" spans="1:6">
      <c r="A17" s="227" t="s">
        <v>69</v>
      </c>
      <c r="B17" s="228">
        <v>405</v>
      </c>
      <c r="C17" s="229">
        <v>429</v>
      </c>
      <c r="D17" s="19">
        <f t="shared" si="0"/>
        <v>5.92592592592593</v>
      </c>
      <c r="E17" s="19"/>
      <c r="F17"/>
    </row>
    <row r="18" s="163" customFormat="1" ht="15.9" customHeight="1" spans="1:6">
      <c r="A18" s="227" t="s">
        <v>70</v>
      </c>
      <c r="B18" s="18"/>
      <c r="C18" s="18"/>
      <c r="D18" s="19"/>
      <c r="E18" s="19"/>
      <c r="F18"/>
    </row>
    <row r="19" s="163" customFormat="1" ht="15.9" customHeight="1" spans="1:6">
      <c r="A19" s="216" t="s">
        <v>71</v>
      </c>
      <c r="B19" s="21">
        <f>SUM(B20:B27)</f>
        <v>3498</v>
      </c>
      <c r="C19" s="21">
        <f>SUM(C20:C27)</f>
        <v>1713</v>
      </c>
      <c r="D19" s="230">
        <f>(C19-B19)/B19*100</f>
        <v>-51.0291595197256</v>
      </c>
      <c r="E19" s="230"/>
      <c r="F19"/>
    </row>
    <row r="20" s="163" customFormat="1" ht="15.9" customHeight="1" spans="1:6">
      <c r="A20" s="227" t="s">
        <v>72</v>
      </c>
      <c r="B20" s="228">
        <v>429</v>
      </c>
      <c r="C20" s="229">
        <v>429</v>
      </c>
      <c r="D20" s="19"/>
      <c r="E20" s="19"/>
      <c r="F20"/>
    </row>
    <row r="21" s="163" customFormat="1" ht="15.9" customHeight="1" spans="1:6">
      <c r="A21" s="227" t="s">
        <v>73</v>
      </c>
      <c r="B21" s="228">
        <v>159</v>
      </c>
      <c r="C21" s="229">
        <v>159</v>
      </c>
      <c r="D21" s="19"/>
      <c r="E21" s="19"/>
      <c r="F21"/>
    </row>
    <row r="22" s="163" customFormat="1" ht="15.9" customHeight="1" spans="1:6">
      <c r="A22" s="227" t="s">
        <v>74</v>
      </c>
      <c r="B22" s="228">
        <v>806</v>
      </c>
      <c r="C22" s="229">
        <v>806</v>
      </c>
      <c r="D22" s="19"/>
      <c r="E22" s="19"/>
      <c r="F22"/>
    </row>
    <row r="23" s="163" customFormat="1" ht="15.9" customHeight="1" spans="1:6">
      <c r="A23" s="227" t="s">
        <v>75</v>
      </c>
      <c r="B23" s="228"/>
      <c r="C23" s="229"/>
      <c r="D23" s="19"/>
      <c r="E23" s="19"/>
      <c r="F23"/>
    </row>
    <row r="24" s="163" customFormat="1" ht="14" customHeight="1" spans="1:6">
      <c r="A24" s="227" t="s">
        <v>76</v>
      </c>
      <c r="B24" s="228">
        <v>1818</v>
      </c>
      <c r="C24" s="229">
        <v>33</v>
      </c>
      <c r="D24" s="19">
        <f>(C24-B24)/B24*100</f>
        <v>-98.1848184818482</v>
      </c>
      <c r="E24" s="19"/>
      <c r="F24"/>
    </row>
    <row r="25" s="163" customFormat="1" ht="15.9" customHeight="1" spans="1:6">
      <c r="A25" s="227" t="s">
        <v>77</v>
      </c>
      <c r="B25" s="15"/>
      <c r="C25" s="231"/>
      <c r="D25" s="19"/>
      <c r="E25" s="19"/>
      <c r="F25"/>
    </row>
    <row r="26" s="163" customFormat="1" ht="15.9" customHeight="1" spans="1:6">
      <c r="A26" s="227" t="s">
        <v>78</v>
      </c>
      <c r="B26" s="15">
        <v>286</v>
      </c>
      <c r="C26" s="231">
        <v>286</v>
      </c>
      <c r="D26" s="19"/>
      <c r="E26" s="19"/>
      <c r="F26"/>
    </row>
    <row r="27" s="163" customFormat="1" ht="15.9" customHeight="1" spans="1:6">
      <c r="A27" s="227" t="s">
        <v>79</v>
      </c>
      <c r="B27" s="18"/>
      <c r="C27" s="18"/>
      <c r="D27" s="19"/>
      <c r="E27" s="19"/>
      <c r="F27"/>
    </row>
    <row r="28" s="163" customFormat="1" ht="15.9" customHeight="1" spans="1:6">
      <c r="A28" s="20" t="s">
        <v>80</v>
      </c>
      <c r="B28" s="21">
        <f>B19+B5</f>
        <v>6465</v>
      </c>
      <c r="C28" s="21">
        <f>C19+C5</f>
        <v>6853</v>
      </c>
      <c r="D28" s="232">
        <f>(C28-B28)/B28*100</f>
        <v>6.0015467904099</v>
      </c>
      <c r="E28" s="232"/>
      <c r="F28"/>
    </row>
    <row r="29" s="163" customFormat="1" ht="15.9" customHeight="1" spans="1:16384">
      <c r="A29" s="216" t="s">
        <v>81</v>
      </c>
      <c r="B29" s="21"/>
      <c r="C29" s="21">
        <f>SUM(C30:C32)</f>
        <v>162652</v>
      </c>
      <c r="D29" s="18"/>
      <c r="E29" s="18"/>
      <c r="F29"/>
      <c r="XFB29"/>
      <c r="XFC29"/>
      <c r="XFD29"/>
    </row>
    <row r="30" s="163" customFormat="1" ht="15.9" customHeight="1" spans="1:16384">
      <c r="A30" s="17" t="s">
        <v>82</v>
      </c>
      <c r="B30" s="18"/>
      <c r="C30" s="18">
        <v>1512</v>
      </c>
      <c r="D30" s="18"/>
      <c r="E30" s="18"/>
      <c r="F30"/>
      <c r="XFB30"/>
      <c r="XFC30"/>
      <c r="XFD30"/>
    </row>
    <row r="31" s="163" customFormat="1" ht="16" customHeight="1" spans="1:16384">
      <c r="A31" s="17" t="s">
        <v>83</v>
      </c>
      <c r="B31" s="18"/>
      <c r="C31" s="18">
        <v>101140</v>
      </c>
      <c r="D31" s="18"/>
      <c r="E31" s="18"/>
      <c r="F31"/>
      <c r="XFB31"/>
      <c r="XFC31"/>
      <c r="XFD31"/>
    </row>
    <row r="32" s="163" customFormat="1" ht="15.9" customHeight="1" spans="1:16384">
      <c r="A32" s="17" t="s">
        <v>84</v>
      </c>
      <c r="B32" s="18"/>
      <c r="C32" s="18">
        <v>60000</v>
      </c>
      <c r="D32" s="18"/>
      <c r="E32" s="18"/>
      <c r="F32"/>
      <c r="XFB32"/>
      <c r="XFC32"/>
      <c r="XFD32"/>
    </row>
    <row r="33" s="163" customFormat="1" ht="15.9" customHeight="1" spans="1:16384">
      <c r="A33" s="216" t="s">
        <v>85</v>
      </c>
      <c r="B33" s="21"/>
      <c r="C33" s="21">
        <f>C34+C35</f>
        <v>0</v>
      </c>
      <c r="D33" s="18"/>
      <c r="E33" s="18"/>
      <c r="F33"/>
      <c r="XFB33"/>
      <c r="XFC33"/>
      <c r="XFD33"/>
    </row>
    <row r="34" s="163" customFormat="1" ht="15.9" customHeight="1" spans="1:16384">
      <c r="A34" s="17" t="s">
        <v>86</v>
      </c>
      <c r="B34" s="18"/>
      <c r="C34" s="18"/>
      <c r="D34" s="95"/>
      <c r="E34" s="233"/>
      <c r="F34"/>
      <c r="XFB34"/>
      <c r="XFC34"/>
      <c r="XFD34"/>
    </row>
    <row r="35" s="163" customFormat="1" ht="15" customHeight="1" spans="1:16384">
      <c r="A35" s="17" t="s">
        <v>87</v>
      </c>
      <c r="B35" s="18"/>
      <c r="C35" s="18"/>
      <c r="D35" s="18"/>
      <c r="E35" s="18"/>
      <c r="F35"/>
      <c r="XFB35"/>
      <c r="XFC35"/>
      <c r="XFD35"/>
    </row>
    <row r="36" s="163" customFormat="1" ht="15.9" customHeight="1" spans="1:16384">
      <c r="A36" s="234" t="s">
        <v>88</v>
      </c>
      <c r="B36" s="21"/>
      <c r="C36" s="21"/>
      <c r="D36" s="18"/>
      <c r="E36" s="18"/>
      <c r="F36"/>
      <c r="XFB36"/>
      <c r="XFC36"/>
      <c r="XFD36"/>
    </row>
    <row r="37" s="163" customFormat="1" ht="15.9" customHeight="1" spans="1:16384">
      <c r="A37" s="218" t="s">
        <v>89</v>
      </c>
      <c r="B37" s="21"/>
      <c r="C37" s="21">
        <f>C38+C39</f>
        <v>19185</v>
      </c>
      <c r="D37" s="18"/>
      <c r="E37" s="18"/>
      <c r="F37"/>
      <c r="XFB37"/>
      <c r="XFC37"/>
      <c r="XFD37"/>
    </row>
    <row r="38" s="163" customFormat="1" ht="15.9" customHeight="1" spans="1:16384">
      <c r="A38" s="235" t="s">
        <v>90</v>
      </c>
      <c r="B38" s="18"/>
      <c r="C38" s="18">
        <v>19095</v>
      </c>
      <c r="D38" s="18"/>
      <c r="E38" s="18"/>
      <c r="F38"/>
      <c r="XFB38"/>
      <c r="XFC38"/>
      <c r="XFD38"/>
    </row>
    <row r="39" s="163" customFormat="1" ht="15.9" customHeight="1" spans="1:16384">
      <c r="A39" s="235" t="s">
        <v>91</v>
      </c>
      <c r="B39" s="18"/>
      <c r="C39" s="18">
        <v>90</v>
      </c>
      <c r="D39" s="95"/>
      <c r="E39" s="233"/>
      <c r="F39"/>
      <c r="XFB39"/>
      <c r="XFC39"/>
      <c r="XFD39"/>
    </row>
    <row r="40" s="163" customFormat="1" ht="15.9" customHeight="1" spans="1:16384">
      <c r="A40" s="234" t="s">
        <v>93</v>
      </c>
      <c r="B40" s="21"/>
      <c r="C40" s="21"/>
      <c r="D40" s="18"/>
      <c r="E40" s="18"/>
      <c r="F40"/>
      <c r="XFB40"/>
      <c r="XFC40"/>
      <c r="XFD40"/>
    </row>
    <row r="41" s="163" customFormat="1" ht="15.9" customHeight="1" spans="1:16384">
      <c r="A41" s="20" t="s">
        <v>94</v>
      </c>
      <c r="B41" s="21"/>
      <c r="C41" s="21">
        <f>C28+C29+C33+C36+C37</f>
        <v>188690</v>
      </c>
      <c r="D41" s="21"/>
      <c r="E41" s="21"/>
      <c r="F41"/>
      <c r="XFB41"/>
      <c r="XFC41"/>
      <c r="XFD41"/>
    </row>
  </sheetData>
  <mergeCells count="42">
    <mergeCell ref="A1:E1"/>
    <mergeCell ref="D2:E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A3:A4"/>
  </mergeCells>
  <pageMargins left="1.02361111111111" right="0.511805555555556" top="1" bottom="1" header="0.5" footer="0.5"/>
  <pageSetup paperSize="9"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33" sqref="D33"/>
    </sheetView>
  </sheetViews>
  <sheetFormatPr defaultColWidth="8.88888888888889" defaultRowHeight="14.4" outlineLevelCol="3"/>
  <cols>
    <col min="1" max="1" width="38.1111111111111" style="163" customWidth="1"/>
    <col min="2" max="2" width="13.5555555555556" style="163" customWidth="1"/>
    <col min="3" max="3" width="13.4444444444444" style="163" customWidth="1"/>
    <col min="4" max="4" width="16.1111111111111" style="163" customWidth="1"/>
    <col min="5" max="16384" width="8.88888888888889" style="163"/>
  </cols>
  <sheetData>
    <row r="1" s="163" customFormat="1" ht="40.8" customHeight="1" spans="1:4">
      <c r="A1" s="111" t="s">
        <v>197</v>
      </c>
      <c r="B1" s="111"/>
      <c r="C1" s="111"/>
      <c r="D1" s="111"/>
    </row>
    <row r="2" s="163" customFormat="1" ht="15.9" customHeight="1" spans="1:4">
      <c r="A2" s="151" t="s">
        <v>198</v>
      </c>
      <c r="B2" s="151"/>
      <c r="C2" s="180" t="s">
        <v>49</v>
      </c>
      <c r="D2" s="180"/>
    </row>
    <row r="3" s="163" customFormat="1" ht="17.1" customHeight="1" spans="1:4">
      <c r="A3" s="198" t="s">
        <v>50</v>
      </c>
      <c r="B3" s="198" t="s">
        <v>97</v>
      </c>
      <c r="C3" s="199" t="s">
        <v>199</v>
      </c>
      <c r="D3" s="200" t="s">
        <v>195</v>
      </c>
    </row>
    <row r="4" s="163" customFormat="1" ht="15.6" spans="1:4">
      <c r="A4" s="201"/>
      <c r="B4" s="202" t="s">
        <v>195</v>
      </c>
      <c r="C4" s="203" t="s">
        <v>195</v>
      </c>
      <c r="D4" s="204" t="s">
        <v>196</v>
      </c>
    </row>
    <row r="5" s="163" customFormat="1" ht="20" customHeight="1" spans="1:4">
      <c r="A5" s="205" t="s">
        <v>98</v>
      </c>
      <c r="B5" s="206">
        <v>21634</v>
      </c>
      <c r="C5" s="206">
        <v>20632</v>
      </c>
      <c r="D5" s="207">
        <f t="shared" ref="D5:D18" si="0">(C5-B5)/B5*100</f>
        <v>-4.63159840991033</v>
      </c>
    </row>
    <row r="6" s="163" customFormat="1" ht="20" customHeight="1" spans="1:4">
      <c r="A6" s="205" t="s">
        <v>99</v>
      </c>
      <c r="B6" s="206"/>
      <c r="C6" s="206"/>
      <c r="D6" s="207"/>
    </row>
    <row r="7" s="163" customFormat="1" ht="20" customHeight="1" spans="1:4">
      <c r="A7" s="205" t="s">
        <v>100</v>
      </c>
      <c r="B7" s="206">
        <v>5895</v>
      </c>
      <c r="C7" s="206">
        <v>6595</v>
      </c>
      <c r="D7" s="207">
        <f t="shared" si="0"/>
        <v>11.8744698897371</v>
      </c>
    </row>
    <row r="8" s="163" customFormat="1" ht="20" customHeight="1" spans="1:4">
      <c r="A8" s="205" t="s">
        <v>101</v>
      </c>
      <c r="B8" s="206">
        <v>36946</v>
      </c>
      <c r="C8" s="206">
        <v>39182</v>
      </c>
      <c r="D8" s="207">
        <f t="shared" si="0"/>
        <v>6.05207600281492</v>
      </c>
    </row>
    <row r="9" s="163" customFormat="1" ht="20" customHeight="1" spans="1:4">
      <c r="A9" s="205" t="s">
        <v>102</v>
      </c>
      <c r="B9" s="206">
        <v>265</v>
      </c>
      <c r="C9" s="206">
        <v>225</v>
      </c>
      <c r="D9" s="207">
        <f t="shared" si="0"/>
        <v>-15.0943396226415</v>
      </c>
    </row>
    <row r="10" s="163" customFormat="1" ht="20" customHeight="1" spans="1:4">
      <c r="A10" s="205" t="s">
        <v>103</v>
      </c>
      <c r="B10" s="206">
        <v>1852</v>
      </c>
      <c r="C10" s="206">
        <v>1913</v>
      </c>
      <c r="D10" s="207">
        <f t="shared" si="0"/>
        <v>3.29373650107991</v>
      </c>
    </row>
    <row r="11" s="163" customFormat="1" ht="20" customHeight="1" spans="1:4">
      <c r="A11" s="205" t="s">
        <v>104</v>
      </c>
      <c r="B11" s="206">
        <v>30744</v>
      </c>
      <c r="C11" s="206">
        <v>34119</v>
      </c>
      <c r="D11" s="207">
        <f t="shared" si="0"/>
        <v>10.9777517564403</v>
      </c>
    </row>
    <row r="12" s="163" customFormat="1" ht="20" customHeight="1" spans="1:4">
      <c r="A12" s="205" t="s">
        <v>105</v>
      </c>
      <c r="B12" s="206">
        <v>12246</v>
      </c>
      <c r="C12" s="206">
        <v>14628</v>
      </c>
      <c r="D12" s="207">
        <f t="shared" si="0"/>
        <v>19.4512493875551</v>
      </c>
    </row>
    <row r="13" s="163" customFormat="1" ht="20" customHeight="1" spans="1:4">
      <c r="A13" s="205" t="s">
        <v>106</v>
      </c>
      <c r="B13" s="206">
        <v>4802</v>
      </c>
      <c r="C13" s="206">
        <v>3016</v>
      </c>
      <c r="D13" s="207">
        <f t="shared" si="0"/>
        <v>-37.1928363182007</v>
      </c>
    </row>
    <row r="14" s="163" customFormat="1" ht="20" customHeight="1" spans="1:4">
      <c r="A14" s="205" t="s">
        <v>107</v>
      </c>
      <c r="B14" s="206">
        <v>6895</v>
      </c>
      <c r="C14" s="206">
        <v>7012</v>
      </c>
      <c r="D14" s="207">
        <f t="shared" si="0"/>
        <v>1.69688179840464</v>
      </c>
    </row>
    <row r="15" s="163" customFormat="1" ht="20" customHeight="1" spans="1:4">
      <c r="A15" s="205" t="s">
        <v>108</v>
      </c>
      <c r="B15" s="206">
        <v>35711</v>
      </c>
      <c r="C15" s="206">
        <v>40463</v>
      </c>
      <c r="D15" s="207">
        <f t="shared" si="0"/>
        <v>13.306824227829</v>
      </c>
    </row>
    <row r="16" s="163" customFormat="1" ht="20" customHeight="1" spans="1:4">
      <c r="A16" s="205" t="s">
        <v>109</v>
      </c>
      <c r="B16" s="206">
        <v>1698</v>
      </c>
      <c r="C16" s="206">
        <v>1775</v>
      </c>
      <c r="D16" s="207">
        <f t="shared" si="0"/>
        <v>4.53474676089517</v>
      </c>
    </row>
    <row r="17" s="163" customFormat="1" ht="20" customHeight="1" spans="1:4">
      <c r="A17" s="205" t="s">
        <v>110</v>
      </c>
      <c r="B17" s="208">
        <v>500</v>
      </c>
      <c r="C17" s="208">
        <v>976</v>
      </c>
      <c r="D17" s="207"/>
    </row>
    <row r="18" s="163" customFormat="1" ht="20" customHeight="1" spans="1:4">
      <c r="A18" s="205" t="s">
        <v>111</v>
      </c>
      <c r="B18" s="208">
        <v>98</v>
      </c>
      <c r="C18" s="208">
        <v>199</v>
      </c>
      <c r="D18" s="207">
        <f t="shared" si="0"/>
        <v>103.061224489796</v>
      </c>
    </row>
    <row r="19" s="163" customFormat="1" ht="20" customHeight="1" spans="1:4">
      <c r="A19" s="205" t="s">
        <v>112</v>
      </c>
      <c r="B19" s="208"/>
      <c r="C19" s="208"/>
      <c r="D19" s="207"/>
    </row>
    <row r="20" s="163" customFormat="1" ht="20" customHeight="1" spans="1:4">
      <c r="A20" s="205" t="s">
        <v>113</v>
      </c>
      <c r="B20" s="209"/>
      <c r="C20" s="209"/>
      <c r="D20" s="207"/>
    </row>
    <row r="21" s="163" customFormat="1" ht="20" customHeight="1" spans="1:4">
      <c r="A21" s="210" t="s">
        <v>114</v>
      </c>
      <c r="B21" s="211">
        <v>783</v>
      </c>
      <c r="C21" s="211">
        <v>864</v>
      </c>
      <c r="D21" s="207">
        <f t="shared" ref="D21:D24" si="1">(C21-B21)/B21*100</f>
        <v>10.3448275862069</v>
      </c>
    </row>
    <row r="22" s="163" customFormat="1" ht="20" customHeight="1" spans="1:4">
      <c r="A22" s="210" t="s">
        <v>115</v>
      </c>
      <c r="B22" s="211">
        <v>4860</v>
      </c>
      <c r="C22" s="211">
        <v>6161</v>
      </c>
      <c r="D22" s="207">
        <f t="shared" si="1"/>
        <v>26.7695473251029</v>
      </c>
    </row>
    <row r="23" s="163" customFormat="1" ht="20" customHeight="1" spans="1:4">
      <c r="A23" s="210" t="s">
        <v>116</v>
      </c>
      <c r="B23" s="211">
        <v>196</v>
      </c>
      <c r="C23" s="211">
        <v>245</v>
      </c>
      <c r="D23" s="207"/>
    </row>
    <row r="24" s="163" customFormat="1" ht="20" customHeight="1" spans="1:4">
      <c r="A24" s="212" t="s">
        <v>117</v>
      </c>
      <c r="B24" s="211">
        <v>791</v>
      </c>
      <c r="C24" s="211">
        <v>982</v>
      </c>
      <c r="D24" s="207">
        <f t="shared" si="1"/>
        <v>24.1466498103666</v>
      </c>
    </row>
    <row r="25" s="163" customFormat="1" ht="20" customHeight="1" spans="1:4">
      <c r="A25" s="212" t="s">
        <v>200</v>
      </c>
      <c r="B25" s="211">
        <v>3530</v>
      </c>
      <c r="C25" s="211">
        <v>3000</v>
      </c>
      <c r="D25" s="207"/>
    </row>
    <row r="26" s="163" customFormat="1" ht="20" customHeight="1" spans="1:4">
      <c r="A26" s="210" t="s">
        <v>118</v>
      </c>
      <c r="B26" s="211"/>
      <c r="C26" s="211">
        <v>500</v>
      </c>
      <c r="D26" s="207"/>
    </row>
    <row r="27" s="163" customFormat="1" ht="20" customHeight="1" spans="1:4">
      <c r="A27" s="210" t="s">
        <v>119</v>
      </c>
      <c r="B27" s="116">
        <v>2606</v>
      </c>
      <c r="C27" s="116">
        <v>2609</v>
      </c>
      <c r="D27" s="207">
        <f>(C27-B27)/B27*100</f>
        <v>0.115118956254797</v>
      </c>
    </row>
    <row r="28" s="163" customFormat="1" ht="20" customHeight="1" spans="1:4">
      <c r="A28" s="213" t="s">
        <v>121</v>
      </c>
      <c r="B28" s="214">
        <f>SUM(B5:B27)</f>
        <v>172052</v>
      </c>
      <c r="C28" s="214">
        <f>SUM(C5:C27)</f>
        <v>185096</v>
      </c>
      <c r="D28" s="215">
        <f>(C28-B28)/B28*100</f>
        <v>7.58142887034152</v>
      </c>
    </row>
    <row r="29" s="163" customFormat="1" ht="20" customHeight="1" spans="1:4">
      <c r="A29" s="216" t="s">
        <v>122</v>
      </c>
      <c r="B29" s="21"/>
      <c r="C29" s="21">
        <f>C30+C31</f>
        <v>1403</v>
      </c>
      <c r="D29" s="18"/>
    </row>
    <row r="30" s="163" customFormat="1" ht="20" customHeight="1" spans="1:4">
      <c r="A30" s="17" t="s">
        <v>123</v>
      </c>
      <c r="B30" s="21"/>
      <c r="C30" s="18">
        <v>126</v>
      </c>
      <c r="D30" s="18"/>
    </row>
    <row r="31" s="163" customFormat="1" ht="20" customHeight="1" spans="1:4">
      <c r="A31" s="86" t="s">
        <v>124</v>
      </c>
      <c r="B31" s="21"/>
      <c r="C31" s="18">
        <v>1277</v>
      </c>
      <c r="D31" s="18"/>
    </row>
    <row r="32" s="163" customFormat="1" ht="20" customHeight="1" spans="1:4">
      <c r="A32" s="217" t="s">
        <v>125</v>
      </c>
      <c r="B32" s="21"/>
      <c r="C32" s="21">
        <f>C33+C34</f>
        <v>2191</v>
      </c>
      <c r="D32" s="18"/>
    </row>
    <row r="33" s="163" customFormat="1" ht="20" customHeight="1" spans="1:4">
      <c r="A33" s="86" t="s">
        <v>126</v>
      </c>
      <c r="B33" s="21"/>
      <c r="C33" s="18">
        <v>2191</v>
      </c>
      <c r="D33" s="18"/>
    </row>
    <row r="34" s="163" customFormat="1" ht="20" customHeight="1" spans="1:4">
      <c r="A34" s="86" t="s">
        <v>127</v>
      </c>
      <c r="B34" s="21"/>
      <c r="C34" s="18"/>
      <c r="D34" s="18"/>
    </row>
    <row r="35" s="163" customFormat="1" ht="20" customHeight="1" spans="1:4">
      <c r="A35" s="218" t="s">
        <v>128</v>
      </c>
      <c r="B35" s="21"/>
      <c r="C35" s="21"/>
      <c r="D35" s="18"/>
    </row>
    <row r="36" s="163" customFormat="1" ht="20" customHeight="1" spans="1:4">
      <c r="A36" s="86" t="s">
        <v>129</v>
      </c>
      <c r="B36" s="21"/>
      <c r="C36" s="18"/>
      <c r="D36" s="18"/>
    </row>
    <row r="37" s="163" customFormat="1" ht="20" customHeight="1" spans="1:4">
      <c r="A37" s="20" t="s">
        <v>130</v>
      </c>
      <c r="B37" s="21"/>
      <c r="C37" s="21">
        <f>C28+C29+C32+C35</f>
        <v>188690</v>
      </c>
      <c r="D37" s="219"/>
    </row>
    <row r="38" s="163" customFormat="1" ht="20" customHeight="1"/>
  </sheetData>
  <mergeCells count="3">
    <mergeCell ref="A1:D1"/>
    <mergeCell ref="C2:D2"/>
    <mergeCell ref="A3:A4"/>
  </mergeCells>
  <pageMargins left="0.75" right="0.472222222222222" top="0.747916666666667" bottom="0.590277777777778"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49"/>
  <sheetViews>
    <sheetView workbookViewId="0">
      <selection activeCell="C1250" sqref="C1250"/>
    </sheetView>
  </sheetViews>
  <sheetFormatPr defaultColWidth="8.88888888888889" defaultRowHeight="14.4" outlineLevelCol="3"/>
  <cols>
    <col min="2" max="2" width="62.6666666666667" customWidth="1"/>
    <col min="3" max="3" width="21.3333333333333" customWidth="1"/>
  </cols>
  <sheetData>
    <row r="1" ht="27" customHeight="1" spans="2:4">
      <c r="B1" s="177" t="s">
        <v>201</v>
      </c>
      <c r="C1" s="177"/>
      <c r="D1" s="178"/>
    </row>
    <row r="2" ht="19" customHeight="1" spans="1:4">
      <c r="A2" s="179" t="s">
        <v>202</v>
      </c>
      <c r="C2" s="180" t="s">
        <v>49</v>
      </c>
      <c r="D2" s="179"/>
    </row>
    <row r="3" spans="1:3">
      <c r="A3" s="170" t="s">
        <v>203</v>
      </c>
      <c r="B3" s="170"/>
      <c r="C3" s="181" t="s">
        <v>195</v>
      </c>
    </row>
    <row r="4" spans="1:3">
      <c r="A4" s="170" t="s">
        <v>204</v>
      </c>
      <c r="B4" s="182" t="s">
        <v>205</v>
      </c>
      <c r="C4" s="183"/>
    </row>
    <row r="5" spans="1:3">
      <c r="A5" s="172">
        <v>201</v>
      </c>
      <c r="B5" s="184" t="s">
        <v>206</v>
      </c>
      <c r="C5" s="173">
        <f>C6+C18+C27+C38+C49+C60+C71+C79+C88+C101+C110+C121+C133+C140+C148+C154+C161+C168+C175+C182+C189+C197+C203+C209+C216+C231</f>
        <v>20632</v>
      </c>
    </row>
    <row r="6" spans="1:3">
      <c r="A6" s="172">
        <v>20101</v>
      </c>
      <c r="B6" s="185" t="s">
        <v>207</v>
      </c>
      <c r="C6" s="173">
        <f>SUM(C7:C17)</f>
        <v>545</v>
      </c>
    </row>
    <row r="7" spans="1:3">
      <c r="A7" s="172">
        <v>2010101</v>
      </c>
      <c r="B7" s="185" t="s">
        <v>208</v>
      </c>
      <c r="C7" s="173">
        <v>465</v>
      </c>
    </row>
    <row r="8" spans="1:3">
      <c r="A8" s="172">
        <v>2010102</v>
      </c>
      <c r="B8" s="185" t="s">
        <v>209</v>
      </c>
      <c r="C8" s="173"/>
    </row>
    <row r="9" spans="1:3">
      <c r="A9" s="172">
        <v>2010103</v>
      </c>
      <c r="B9" s="186" t="s">
        <v>210</v>
      </c>
      <c r="C9" s="173"/>
    </row>
    <row r="10" spans="1:3">
      <c r="A10" s="172">
        <v>2010104</v>
      </c>
      <c r="B10" s="186" t="s">
        <v>211</v>
      </c>
      <c r="C10" s="173">
        <v>80</v>
      </c>
    </row>
    <row r="11" spans="1:3">
      <c r="A11" s="172">
        <v>2010105</v>
      </c>
      <c r="B11" s="186" t="s">
        <v>212</v>
      </c>
      <c r="C11" s="173"/>
    </row>
    <row r="12" spans="1:3">
      <c r="A12" s="172">
        <v>2010106</v>
      </c>
      <c r="B12" s="184" t="s">
        <v>213</v>
      </c>
      <c r="C12" s="173"/>
    </row>
    <row r="13" spans="1:3">
      <c r="A13" s="172">
        <v>2010107</v>
      </c>
      <c r="B13" s="184" t="s">
        <v>214</v>
      </c>
      <c r="C13" s="173"/>
    </row>
    <row r="14" spans="1:3">
      <c r="A14" s="172">
        <v>2010108</v>
      </c>
      <c r="B14" s="184" t="s">
        <v>215</v>
      </c>
      <c r="C14" s="173"/>
    </row>
    <row r="15" spans="1:3">
      <c r="A15" s="172">
        <v>2010109</v>
      </c>
      <c r="B15" s="184" t="s">
        <v>216</v>
      </c>
      <c r="C15" s="173"/>
    </row>
    <row r="16" spans="1:3">
      <c r="A16" s="172">
        <v>2010150</v>
      </c>
      <c r="B16" s="184" t="s">
        <v>217</v>
      </c>
      <c r="C16" s="173"/>
    </row>
    <row r="17" spans="1:3">
      <c r="A17" s="172">
        <v>2010199</v>
      </c>
      <c r="B17" s="184" t="s">
        <v>218</v>
      </c>
      <c r="C17" s="173"/>
    </row>
    <row r="18" spans="1:3">
      <c r="A18" s="172">
        <v>20102</v>
      </c>
      <c r="B18" s="185" t="s">
        <v>219</v>
      </c>
      <c r="C18" s="173">
        <f>SUM(C19:C26)</f>
        <v>440</v>
      </c>
    </row>
    <row r="19" spans="1:3">
      <c r="A19" s="172">
        <v>2010201</v>
      </c>
      <c r="B19" s="185" t="s">
        <v>208</v>
      </c>
      <c r="C19" s="173">
        <v>360</v>
      </c>
    </row>
    <row r="20" spans="1:3">
      <c r="A20" s="172">
        <v>2010202</v>
      </c>
      <c r="B20" s="185" t="s">
        <v>209</v>
      </c>
      <c r="C20" s="173"/>
    </row>
    <row r="21" spans="1:3">
      <c r="A21" s="172">
        <v>2010203</v>
      </c>
      <c r="B21" s="186" t="s">
        <v>210</v>
      </c>
      <c r="C21" s="173"/>
    </row>
    <row r="22" spans="1:3">
      <c r="A22" s="172">
        <v>2010204</v>
      </c>
      <c r="B22" s="186" t="s">
        <v>220</v>
      </c>
      <c r="C22" s="173">
        <v>80</v>
      </c>
    </row>
    <row r="23" spans="1:3">
      <c r="A23" s="172">
        <v>2010205</v>
      </c>
      <c r="B23" s="186" t="s">
        <v>221</v>
      </c>
      <c r="C23" s="173"/>
    </row>
    <row r="24" spans="1:3">
      <c r="A24" s="172">
        <v>2010206</v>
      </c>
      <c r="B24" s="186" t="s">
        <v>222</v>
      </c>
      <c r="C24" s="173"/>
    </row>
    <row r="25" spans="1:3">
      <c r="A25" s="172">
        <v>2010250</v>
      </c>
      <c r="B25" s="186" t="s">
        <v>217</v>
      </c>
      <c r="C25" s="173"/>
    </row>
    <row r="26" spans="1:3">
      <c r="A26" s="172">
        <v>2010299</v>
      </c>
      <c r="B26" s="186" t="s">
        <v>223</v>
      </c>
      <c r="C26" s="173"/>
    </row>
    <row r="27" spans="1:3">
      <c r="A27" s="172">
        <v>20103</v>
      </c>
      <c r="B27" s="185" t="s">
        <v>224</v>
      </c>
      <c r="C27" s="173">
        <f>SUM(C28:C37)</f>
        <v>9657</v>
      </c>
    </row>
    <row r="28" spans="1:3">
      <c r="A28" s="172">
        <v>2010301</v>
      </c>
      <c r="B28" s="185" t="s">
        <v>208</v>
      </c>
      <c r="C28" s="173">
        <v>8401</v>
      </c>
    </row>
    <row r="29" spans="1:3">
      <c r="A29" s="172">
        <v>2010302</v>
      </c>
      <c r="B29" s="185" t="s">
        <v>209</v>
      </c>
      <c r="C29" s="173"/>
    </row>
    <row r="30" spans="1:3">
      <c r="A30" s="172">
        <v>2010303</v>
      </c>
      <c r="B30" s="186" t="s">
        <v>210</v>
      </c>
      <c r="C30" s="173"/>
    </row>
    <row r="31" spans="1:3">
      <c r="A31" s="172">
        <v>2010304</v>
      </c>
      <c r="B31" s="186" t="s">
        <v>225</v>
      </c>
      <c r="C31" s="173">
        <v>1256</v>
      </c>
    </row>
    <row r="32" spans="1:3">
      <c r="A32" s="172">
        <v>2010305</v>
      </c>
      <c r="B32" s="186" t="s">
        <v>226</v>
      </c>
      <c r="C32" s="173"/>
    </row>
    <row r="33" spans="1:3">
      <c r="A33" s="172">
        <v>2010306</v>
      </c>
      <c r="B33" s="187" t="s">
        <v>227</v>
      </c>
      <c r="C33" s="173"/>
    </row>
    <row r="34" spans="1:3">
      <c r="A34" s="172">
        <v>2010308</v>
      </c>
      <c r="B34" s="185" t="s">
        <v>228</v>
      </c>
      <c r="C34" s="173"/>
    </row>
    <row r="35" spans="1:3">
      <c r="A35" s="172">
        <v>2010309</v>
      </c>
      <c r="B35" s="186" t="s">
        <v>229</v>
      </c>
      <c r="C35" s="173"/>
    </row>
    <row r="36" spans="1:3">
      <c r="A36" s="172">
        <v>2010350</v>
      </c>
      <c r="B36" s="186" t="s">
        <v>217</v>
      </c>
      <c r="C36" s="173"/>
    </row>
    <row r="37" spans="1:3">
      <c r="A37" s="172">
        <v>2010399</v>
      </c>
      <c r="B37" s="186" t="s">
        <v>230</v>
      </c>
      <c r="C37" s="173"/>
    </row>
    <row r="38" spans="1:3">
      <c r="A38" s="172">
        <v>20104</v>
      </c>
      <c r="B38" s="185" t="s">
        <v>231</v>
      </c>
      <c r="C38" s="173">
        <f>SUM(C39:C48)</f>
        <v>696</v>
      </c>
    </row>
    <row r="39" spans="1:3">
      <c r="A39" s="172">
        <v>2010401</v>
      </c>
      <c r="B39" s="185" t="s">
        <v>208</v>
      </c>
      <c r="C39" s="173">
        <v>596</v>
      </c>
    </row>
    <row r="40" spans="1:3">
      <c r="A40" s="172">
        <v>2010402</v>
      </c>
      <c r="B40" s="185" t="s">
        <v>209</v>
      </c>
      <c r="C40" s="173"/>
    </row>
    <row r="41" spans="1:3">
      <c r="A41" s="172">
        <v>2010403</v>
      </c>
      <c r="B41" s="186" t="s">
        <v>210</v>
      </c>
      <c r="C41" s="173"/>
    </row>
    <row r="42" spans="1:3">
      <c r="A42" s="172">
        <v>2010404</v>
      </c>
      <c r="B42" s="186" t="s">
        <v>232</v>
      </c>
      <c r="C42" s="173"/>
    </row>
    <row r="43" spans="1:3">
      <c r="A43" s="172">
        <v>2010405</v>
      </c>
      <c r="B43" s="186" t="s">
        <v>233</v>
      </c>
      <c r="C43" s="173"/>
    </row>
    <row r="44" spans="1:3">
      <c r="A44" s="172">
        <v>2010406</v>
      </c>
      <c r="B44" s="185" t="s">
        <v>234</v>
      </c>
      <c r="C44" s="173"/>
    </row>
    <row r="45" spans="1:3">
      <c r="A45" s="172">
        <v>2010407</v>
      </c>
      <c r="B45" s="185" t="s">
        <v>235</v>
      </c>
      <c r="C45" s="173"/>
    </row>
    <row r="46" spans="1:3">
      <c r="A46" s="172">
        <v>2010408</v>
      </c>
      <c r="B46" s="185" t="s">
        <v>236</v>
      </c>
      <c r="C46" s="173"/>
    </row>
    <row r="47" spans="1:3">
      <c r="A47" s="172">
        <v>2010450</v>
      </c>
      <c r="B47" s="185" t="s">
        <v>217</v>
      </c>
      <c r="C47" s="173"/>
    </row>
    <row r="48" spans="1:3">
      <c r="A48" s="172">
        <v>2010499</v>
      </c>
      <c r="B48" s="186" t="s">
        <v>237</v>
      </c>
      <c r="C48" s="173">
        <v>100</v>
      </c>
    </row>
    <row r="49" spans="1:3">
      <c r="A49" s="172">
        <v>20105</v>
      </c>
      <c r="B49" s="186" t="s">
        <v>238</v>
      </c>
      <c r="C49" s="173">
        <f>SUM(C50:C59)</f>
        <v>295</v>
      </c>
    </row>
    <row r="50" spans="1:3">
      <c r="A50" s="172">
        <v>2010501</v>
      </c>
      <c r="B50" s="186" t="s">
        <v>208</v>
      </c>
      <c r="C50" s="173">
        <v>245</v>
      </c>
    </row>
    <row r="51" spans="1:3">
      <c r="A51" s="172">
        <v>2010502</v>
      </c>
      <c r="B51" s="184" t="s">
        <v>209</v>
      </c>
      <c r="C51" s="173"/>
    </row>
    <row r="52" spans="1:3">
      <c r="A52" s="172">
        <v>2010503</v>
      </c>
      <c r="B52" s="185" t="s">
        <v>210</v>
      </c>
      <c r="C52" s="173"/>
    </row>
    <row r="53" spans="1:3">
      <c r="A53" s="172">
        <v>2010504</v>
      </c>
      <c r="B53" s="185" t="s">
        <v>239</v>
      </c>
      <c r="C53" s="173"/>
    </row>
    <row r="54" spans="1:3">
      <c r="A54" s="172">
        <v>2010505</v>
      </c>
      <c r="B54" s="185" t="s">
        <v>240</v>
      </c>
      <c r="C54" s="173"/>
    </row>
    <row r="55" spans="1:3">
      <c r="A55" s="172">
        <v>2010506</v>
      </c>
      <c r="B55" s="186" t="s">
        <v>241</v>
      </c>
      <c r="C55" s="173"/>
    </row>
    <row r="56" spans="1:3">
      <c r="A56" s="172">
        <v>2010507</v>
      </c>
      <c r="B56" s="186" t="s">
        <v>242</v>
      </c>
      <c r="C56" s="173"/>
    </row>
    <row r="57" spans="1:3">
      <c r="A57" s="172">
        <v>2010508</v>
      </c>
      <c r="B57" s="186" t="s">
        <v>243</v>
      </c>
      <c r="C57" s="173"/>
    </row>
    <row r="58" spans="1:3">
      <c r="A58" s="172">
        <v>2010550</v>
      </c>
      <c r="B58" s="185" t="s">
        <v>217</v>
      </c>
      <c r="C58" s="173"/>
    </row>
    <row r="59" spans="1:3">
      <c r="A59" s="172">
        <v>2010599</v>
      </c>
      <c r="B59" s="186" t="s">
        <v>244</v>
      </c>
      <c r="C59" s="173">
        <v>50</v>
      </c>
    </row>
    <row r="60" spans="1:3">
      <c r="A60" s="172">
        <v>20106</v>
      </c>
      <c r="B60" s="187" t="s">
        <v>245</v>
      </c>
      <c r="C60" s="173">
        <f>SUM(C61:C70)</f>
        <v>2303</v>
      </c>
    </row>
    <row r="61" spans="1:3">
      <c r="A61" s="172">
        <v>2010601</v>
      </c>
      <c r="B61" s="186" t="s">
        <v>208</v>
      </c>
      <c r="C61" s="173">
        <v>390</v>
      </c>
    </row>
    <row r="62" spans="1:3">
      <c r="A62" s="172">
        <v>2010602</v>
      </c>
      <c r="B62" s="184" t="s">
        <v>209</v>
      </c>
      <c r="C62" s="173"/>
    </row>
    <row r="63" spans="1:3">
      <c r="A63" s="172">
        <v>2010603</v>
      </c>
      <c r="B63" s="184" t="s">
        <v>210</v>
      </c>
      <c r="C63" s="173"/>
    </row>
    <row r="64" spans="1:3">
      <c r="A64" s="172">
        <v>2010604</v>
      </c>
      <c r="B64" s="184" t="s">
        <v>246</v>
      </c>
      <c r="C64" s="173"/>
    </row>
    <row r="65" spans="1:3">
      <c r="A65" s="172">
        <v>2010605</v>
      </c>
      <c r="B65" s="184" t="s">
        <v>247</v>
      </c>
      <c r="C65" s="173"/>
    </row>
    <row r="66" spans="1:3">
      <c r="A66" s="172">
        <v>2010606</v>
      </c>
      <c r="B66" s="184" t="s">
        <v>248</v>
      </c>
      <c r="C66" s="173"/>
    </row>
    <row r="67" spans="1:3">
      <c r="A67" s="172">
        <v>2010607</v>
      </c>
      <c r="B67" s="185" t="s">
        <v>249</v>
      </c>
      <c r="C67" s="173">
        <v>150</v>
      </c>
    </row>
    <row r="68" spans="1:3">
      <c r="A68" s="172">
        <v>2010608</v>
      </c>
      <c r="B68" s="186" t="s">
        <v>250</v>
      </c>
      <c r="C68" s="173"/>
    </row>
    <row r="69" spans="1:3">
      <c r="A69" s="172">
        <v>2010650</v>
      </c>
      <c r="B69" s="186" t="s">
        <v>217</v>
      </c>
      <c r="C69" s="173">
        <v>868</v>
      </c>
    </row>
    <row r="70" spans="1:3">
      <c r="A70" s="172">
        <v>2010699</v>
      </c>
      <c r="B70" s="186" t="s">
        <v>251</v>
      </c>
      <c r="C70" s="173">
        <v>895</v>
      </c>
    </row>
    <row r="71" spans="1:3">
      <c r="A71" s="172">
        <v>20107</v>
      </c>
      <c r="B71" s="185" t="s">
        <v>252</v>
      </c>
      <c r="C71" s="173">
        <f>SUM(C72:C78)</f>
        <v>500</v>
      </c>
    </row>
    <row r="72" spans="1:3">
      <c r="A72" s="172">
        <v>2010701</v>
      </c>
      <c r="B72" s="185" t="s">
        <v>208</v>
      </c>
      <c r="C72" s="173">
        <v>500</v>
      </c>
    </row>
    <row r="73" spans="1:3">
      <c r="A73" s="172">
        <v>2010702</v>
      </c>
      <c r="B73" s="185" t="s">
        <v>209</v>
      </c>
      <c r="C73" s="173"/>
    </row>
    <row r="74" spans="1:3">
      <c r="A74" s="172">
        <v>2010703</v>
      </c>
      <c r="B74" s="186" t="s">
        <v>210</v>
      </c>
      <c r="C74" s="173"/>
    </row>
    <row r="75" spans="1:3">
      <c r="A75" s="172">
        <v>2010709</v>
      </c>
      <c r="B75" s="185" t="s">
        <v>249</v>
      </c>
      <c r="C75" s="173"/>
    </row>
    <row r="76" spans="1:3">
      <c r="A76" s="172">
        <v>2010710</v>
      </c>
      <c r="B76" s="186" t="s">
        <v>253</v>
      </c>
      <c r="C76" s="173"/>
    </row>
    <row r="77" spans="1:3">
      <c r="A77" s="172">
        <v>2010750</v>
      </c>
      <c r="B77" s="186" t="s">
        <v>217</v>
      </c>
      <c r="C77" s="173"/>
    </row>
    <row r="78" spans="1:3">
      <c r="A78" s="172">
        <v>2010799</v>
      </c>
      <c r="B78" s="186" t="s">
        <v>254</v>
      </c>
      <c r="C78" s="173"/>
    </row>
    <row r="79" spans="1:3">
      <c r="A79" s="172">
        <v>20108</v>
      </c>
      <c r="B79" s="186" t="s">
        <v>255</v>
      </c>
      <c r="C79" s="173">
        <f>SUM(C80:C87)</f>
        <v>358</v>
      </c>
    </row>
    <row r="80" spans="1:3">
      <c r="A80" s="172">
        <v>2010801</v>
      </c>
      <c r="B80" s="185" t="s">
        <v>208</v>
      </c>
      <c r="C80" s="173">
        <v>358</v>
      </c>
    </row>
    <row r="81" spans="1:3">
      <c r="A81" s="172">
        <v>2010802</v>
      </c>
      <c r="B81" s="185" t="s">
        <v>209</v>
      </c>
      <c r="C81" s="173"/>
    </row>
    <row r="82" spans="1:3">
      <c r="A82" s="172">
        <v>2010803</v>
      </c>
      <c r="B82" s="185" t="s">
        <v>210</v>
      </c>
      <c r="C82" s="173"/>
    </row>
    <row r="83" spans="1:3">
      <c r="A83" s="172">
        <v>2010804</v>
      </c>
      <c r="B83" s="188" t="s">
        <v>256</v>
      </c>
      <c r="C83" s="173"/>
    </row>
    <row r="84" spans="1:3">
      <c r="A84" s="172">
        <v>2010805</v>
      </c>
      <c r="B84" s="186" t="s">
        <v>257</v>
      </c>
      <c r="C84" s="173"/>
    </row>
    <row r="85" spans="1:3">
      <c r="A85" s="172">
        <v>2010806</v>
      </c>
      <c r="B85" s="186" t="s">
        <v>249</v>
      </c>
      <c r="C85" s="173"/>
    </row>
    <row r="86" spans="1:3">
      <c r="A86" s="172">
        <v>2010850</v>
      </c>
      <c r="B86" s="186" t="s">
        <v>217</v>
      </c>
      <c r="C86" s="173"/>
    </row>
    <row r="87" spans="1:3">
      <c r="A87" s="172">
        <v>2010899</v>
      </c>
      <c r="B87" s="184" t="s">
        <v>258</v>
      </c>
      <c r="C87" s="173"/>
    </row>
    <row r="88" spans="1:3">
      <c r="A88" s="172">
        <v>20109</v>
      </c>
      <c r="B88" s="185" t="s">
        <v>259</v>
      </c>
      <c r="C88" s="173"/>
    </row>
    <row r="89" spans="1:3">
      <c r="A89" s="172">
        <v>2010901</v>
      </c>
      <c r="B89" s="185" t="s">
        <v>208</v>
      </c>
      <c r="C89" s="173"/>
    </row>
    <row r="90" spans="1:3">
      <c r="A90" s="172">
        <v>2010902</v>
      </c>
      <c r="B90" s="186" t="s">
        <v>209</v>
      </c>
      <c r="C90" s="173"/>
    </row>
    <row r="91" spans="1:3">
      <c r="A91" s="172">
        <v>2010903</v>
      </c>
      <c r="B91" s="186" t="s">
        <v>210</v>
      </c>
      <c r="C91" s="173"/>
    </row>
    <row r="92" spans="1:3">
      <c r="A92" s="172">
        <v>2010905</v>
      </c>
      <c r="B92" s="185" t="s">
        <v>260</v>
      </c>
      <c r="C92" s="173"/>
    </row>
    <row r="93" spans="1:3">
      <c r="A93" s="172">
        <v>2010907</v>
      </c>
      <c r="B93" s="185" t="s">
        <v>261</v>
      </c>
      <c r="C93" s="173"/>
    </row>
    <row r="94" spans="1:3">
      <c r="A94" s="172">
        <v>2010908</v>
      </c>
      <c r="B94" s="185" t="s">
        <v>249</v>
      </c>
      <c r="C94" s="173"/>
    </row>
    <row r="95" spans="1:3">
      <c r="A95" s="172">
        <v>2010909</v>
      </c>
      <c r="B95" s="185" t="s">
        <v>262</v>
      </c>
      <c r="C95" s="173"/>
    </row>
    <row r="96" spans="1:3">
      <c r="A96" s="172">
        <v>2010910</v>
      </c>
      <c r="B96" s="185" t="s">
        <v>263</v>
      </c>
      <c r="C96" s="173"/>
    </row>
    <row r="97" spans="1:3">
      <c r="A97" s="172">
        <v>2010911</v>
      </c>
      <c r="B97" s="185" t="s">
        <v>264</v>
      </c>
      <c r="C97" s="173"/>
    </row>
    <row r="98" spans="1:3">
      <c r="A98" s="172">
        <v>2010912</v>
      </c>
      <c r="B98" s="185" t="s">
        <v>265</v>
      </c>
      <c r="C98" s="173"/>
    </row>
    <row r="99" spans="1:3">
      <c r="A99" s="172">
        <v>2010950</v>
      </c>
      <c r="B99" s="186" t="s">
        <v>217</v>
      </c>
      <c r="C99" s="173"/>
    </row>
    <row r="100" spans="1:3">
      <c r="A100" s="172">
        <v>2010999</v>
      </c>
      <c r="B100" s="186" t="s">
        <v>266</v>
      </c>
      <c r="C100" s="173"/>
    </row>
    <row r="101" spans="1:3">
      <c r="A101" s="172">
        <v>20111</v>
      </c>
      <c r="B101" s="189" t="s">
        <v>267</v>
      </c>
      <c r="C101" s="173">
        <f>SUM(C102:C109)</f>
        <v>1121</v>
      </c>
    </row>
    <row r="102" spans="1:3">
      <c r="A102" s="172">
        <v>2011101</v>
      </c>
      <c r="B102" s="185" t="s">
        <v>208</v>
      </c>
      <c r="C102" s="173">
        <v>971</v>
      </c>
    </row>
    <row r="103" spans="1:3">
      <c r="A103" s="172">
        <v>2011102</v>
      </c>
      <c r="B103" s="185" t="s">
        <v>209</v>
      </c>
      <c r="C103" s="173"/>
    </row>
    <row r="104" spans="1:3">
      <c r="A104" s="172">
        <v>2011103</v>
      </c>
      <c r="B104" s="185" t="s">
        <v>210</v>
      </c>
      <c r="C104" s="173"/>
    </row>
    <row r="105" spans="1:3">
      <c r="A105" s="172">
        <v>2011104</v>
      </c>
      <c r="B105" s="186" t="s">
        <v>268</v>
      </c>
      <c r="C105" s="173"/>
    </row>
    <row r="106" spans="1:3">
      <c r="A106" s="172">
        <v>2011105</v>
      </c>
      <c r="B106" s="186" t="s">
        <v>269</v>
      </c>
      <c r="C106" s="173"/>
    </row>
    <row r="107" spans="1:3">
      <c r="A107" s="172">
        <v>2011106</v>
      </c>
      <c r="B107" s="186" t="s">
        <v>270</v>
      </c>
      <c r="C107" s="173"/>
    </row>
    <row r="108" spans="1:3">
      <c r="A108" s="172">
        <v>2011150</v>
      </c>
      <c r="B108" s="185" t="s">
        <v>217</v>
      </c>
      <c r="C108" s="173"/>
    </row>
    <row r="109" spans="1:3">
      <c r="A109" s="172">
        <v>2011199</v>
      </c>
      <c r="B109" s="185" t="s">
        <v>271</v>
      </c>
      <c r="C109" s="173">
        <v>150</v>
      </c>
    </row>
    <row r="110" spans="1:3">
      <c r="A110" s="172">
        <v>20113</v>
      </c>
      <c r="B110" s="184" t="s">
        <v>272</v>
      </c>
      <c r="C110" s="173">
        <f>SUM(C111:C120)</f>
        <v>361</v>
      </c>
    </row>
    <row r="111" spans="1:3">
      <c r="A111" s="172">
        <v>2011301</v>
      </c>
      <c r="B111" s="185" t="s">
        <v>208</v>
      </c>
      <c r="C111" s="173">
        <v>181</v>
      </c>
    </row>
    <row r="112" spans="1:3">
      <c r="A112" s="172">
        <v>2011302</v>
      </c>
      <c r="B112" s="185" t="s">
        <v>209</v>
      </c>
      <c r="C112" s="173"/>
    </row>
    <row r="113" spans="1:3">
      <c r="A113" s="172">
        <v>2011303</v>
      </c>
      <c r="B113" s="185" t="s">
        <v>210</v>
      </c>
      <c r="C113" s="173"/>
    </row>
    <row r="114" spans="1:3">
      <c r="A114" s="172">
        <v>2011304</v>
      </c>
      <c r="B114" s="186" t="s">
        <v>273</v>
      </c>
      <c r="C114" s="173"/>
    </row>
    <row r="115" spans="1:3">
      <c r="A115" s="172">
        <v>2011305</v>
      </c>
      <c r="B115" s="186" t="s">
        <v>274</v>
      </c>
      <c r="C115" s="173"/>
    </row>
    <row r="116" spans="1:3">
      <c r="A116" s="172">
        <v>2011306</v>
      </c>
      <c r="B116" s="186" t="s">
        <v>275</v>
      </c>
      <c r="C116" s="173"/>
    </row>
    <row r="117" spans="1:3">
      <c r="A117" s="172">
        <v>2011307</v>
      </c>
      <c r="B117" s="185" t="s">
        <v>276</v>
      </c>
      <c r="C117" s="173"/>
    </row>
    <row r="118" spans="1:3">
      <c r="A118" s="172">
        <v>2011308</v>
      </c>
      <c r="B118" s="185" t="s">
        <v>277</v>
      </c>
      <c r="C118" s="173">
        <v>110</v>
      </c>
    </row>
    <row r="119" spans="1:3">
      <c r="A119" s="172">
        <v>2011350</v>
      </c>
      <c r="B119" s="185" t="s">
        <v>217</v>
      </c>
      <c r="C119" s="173"/>
    </row>
    <row r="120" spans="1:3">
      <c r="A120" s="172">
        <v>2011399</v>
      </c>
      <c r="B120" s="186" t="s">
        <v>278</v>
      </c>
      <c r="C120" s="173">
        <v>70</v>
      </c>
    </row>
    <row r="121" spans="1:3">
      <c r="A121" s="172">
        <v>20114</v>
      </c>
      <c r="B121" s="186" t="s">
        <v>279</v>
      </c>
      <c r="C121" s="173"/>
    </row>
    <row r="122" spans="1:3">
      <c r="A122" s="172">
        <v>2011401</v>
      </c>
      <c r="B122" s="186" t="s">
        <v>208</v>
      </c>
      <c r="C122" s="173"/>
    </row>
    <row r="123" spans="1:3">
      <c r="A123" s="172">
        <v>2011402</v>
      </c>
      <c r="B123" s="184" t="s">
        <v>209</v>
      </c>
      <c r="C123" s="173"/>
    </row>
    <row r="124" spans="1:3">
      <c r="A124" s="172">
        <v>2011403</v>
      </c>
      <c r="B124" s="185" t="s">
        <v>210</v>
      </c>
      <c r="C124" s="173"/>
    </row>
    <row r="125" spans="1:3">
      <c r="A125" s="172">
        <v>2011404</v>
      </c>
      <c r="B125" s="185" t="s">
        <v>280</v>
      </c>
      <c r="C125" s="173"/>
    </row>
    <row r="126" spans="1:3">
      <c r="A126" s="172">
        <v>2011405</v>
      </c>
      <c r="B126" s="185" t="s">
        <v>281</v>
      </c>
      <c r="C126" s="173"/>
    </row>
    <row r="127" spans="1:3">
      <c r="A127" s="172">
        <v>2011408</v>
      </c>
      <c r="B127" s="186" t="s">
        <v>282</v>
      </c>
      <c r="C127" s="173"/>
    </row>
    <row r="128" spans="1:3">
      <c r="A128" s="172">
        <v>2011409</v>
      </c>
      <c r="B128" s="185" t="s">
        <v>283</v>
      </c>
      <c r="C128" s="173"/>
    </row>
    <row r="129" spans="1:3">
      <c r="A129" s="172">
        <v>2011410</v>
      </c>
      <c r="B129" s="185" t="s">
        <v>284</v>
      </c>
      <c r="C129" s="173"/>
    </row>
    <row r="130" spans="1:3">
      <c r="A130" s="172">
        <v>2011411</v>
      </c>
      <c r="B130" s="185" t="s">
        <v>285</v>
      </c>
      <c r="C130" s="173"/>
    </row>
    <row r="131" spans="1:3">
      <c r="A131" s="172">
        <v>2011450</v>
      </c>
      <c r="B131" s="185" t="s">
        <v>217</v>
      </c>
      <c r="C131" s="173"/>
    </row>
    <row r="132" spans="1:3">
      <c r="A132" s="172">
        <v>2011499</v>
      </c>
      <c r="B132" s="185" t="s">
        <v>286</v>
      </c>
      <c r="C132" s="173"/>
    </row>
    <row r="133" spans="1:3">
      <c r="A133" s="172">
        <v>20123</v>
      </c>
      <c r="B133" s="185" t="s">
        <v>287</v>
      </c>
      <c r="C133" s="173"/>
    </row>
    <row r="134" spans="1:3">
      <c r="A134" s="172">
        <v>2012301</v>
      </c>
      <c r="B134" s="185" t="s">
        <v>208</v>
      </c>
      <c r="C134" s="173"/>
    </row>
    <row r="135" spans="1:3">
      <c r="A135" s="172">
        <v>2012302</v>
      </c>
      <c r="B135" s="185" t="s">
        <v>209</v>
      </c>
      <c r="C135" s="173"/>
    </row>
    <row r="136" spans="1:3">
      <c r="A136" s="172">
        <v>2012303</v>
      </c>
      <c r="B136" s="186" t="s">
        <v>210</v>
      </c>
      <c r="C136" s="173"/>
    </row>
    <row r="137" spans="1:3">
      <c r="A137" s="172">
        <v>2012304</v>
      </c>
      <c r="B137" s="186" t="s">
        <v>288</v>
      </c>
      <c r="C137" s="173"/>
    </row>
    <row r="138" spans="1:3">
      <c r="A138" s="172">
        <v>2012350</v>
      </c>
      <c r="B138" s="186" t="s">
        <v>217</v>
      </c>
      <c r="C138" s="173"/>
    </row>
    <row r="139" spans="1:3">
      <c r="A139" s="172">
        <v>2012399</v>
      </c>
      <c r="B139" s="184" t="s">
        <v>289</v>
      </c>
      <c r="C139" s="173"/>
    </row>
    <row r="140" spans="1:3">
      <c r="A140" s="172">
        <v>20125</v>
      </c>
      <c r="B140" s="185" t="s">
        <v>290</v>
      </c>
      <c r="C140" s="173"/>
    </row>
    <row r="141" spans="1:3">
      <c r="A141" s="172">
        <v>2012501</v>
      </c>
      <c r="B141" s="185" t="s">
        <v>208</v>
      </c>
      <c r="C141" s="173"/>
    </row>
    <row r="142" spans="1:3">
      <c r="A142" s="172">
        <v>2012502</v>
      </c>
      <c r="B142" s="186" t="s">
        <v>209</v>
      </c>
      <c r="C142" s="173"/>
    </row>
    <row r="143" spans="1:3">
      <c r="A143" s="172">
        <v>2012503</v>
      </c>
      <c r="B143" s="186" t="s">
        <v>210</v>
      </c>
      <c r="C143" s="173"/>
    </row>
    <row r="144" spans="1:3">
      <c r="A144" s="172">
        <v>2012504</v>
      </c>
      <c r="B144" s="186" t="s">
        <v>291</v>
      </c>
      <c r="C144" s="173"/>
    </row>
    <row r="145" spans="1:3">
      <c r="A145" s="172">
        <v>2012505</v>
      </c>
      <c r="B145" s="184" t="s">
        <v>292</v>
      </c>
      <c r="C145" s="173"/>
    </row>
    <row r="146" spans="1:3">
      <c r="A146" s="172">
        <v>2012550</v>
      </c>
      <c r="B146" s="185" t="s">
        <v>217</v>
      </c>
      <c r="C146" s="173"/>
    </row>
    <row r="147" spans="1:3">
      <c r="A147" s="172">
        <v>2012599</v>
      </c>
      <c r="B147" s="185" t="s">
        <v>293</v>
      </c>
      <c r="C147" s="173"/>
    </row>
    <row r="148" spans="1:3">
      <c r="A148" s="172">
        <v>20126</v>
      </c>
      <c r="B148" s="186" t="s">
        <v>294</v>
      </c>
      <c r="C148" s="173">
        <f>SUM(C149:C153)</f>
        <v>89</v>
      </c>
    </row>
    <row r="149" spans="1:3">
      <c r="A149" s="172">
        <v>2012601</v>
      </c>
      <c r="B149" s="186" t="s">
        <v>208</v>
      </c>
      <c r="C149" s="173">
        <v>89</v>
      </c>
    </row>
    <row r="150" spans="1:3">
      <c r="A150" s="172">
        <v>2012602</v>
      </c>
      <c r="B150" s="186" t="s">
        <v>209</v>
      </c>
      <c r="C150" s="173"/>
    </row>
    <row r="151" spans="1:3">
      <c r="A151" s="172">
        <v>2012603</v>
      </c>
      <c r="B151" s="185" t="s">
        <v>210</v>
      </c>
      <c r="C151" s="173"/>
    </row>
    <row r="152" spans="1:3">
      <c r="A152" s="172">
        <v>2012604</v>
      </c>
      <c r="B152" s="187" t="s">
        <v>295</v>
      </c>
      <c r="C152" s="173"/>
    </row>
    <row r="153" spans="1:3">
      <c r="A153" s="172">
        <v>2012699</v>
      </c>
      <c r="B153" s="185" t="s">
        <v>296</v>
      </c>
      <c r="C153" s="173"/>
    </row>
    <row r="154" spans="1:3">
      <c r="A154" s="172">
        <v>20128</v>
      </c>
      <c r="B154" s="186" t="s">
        <v>297</v>
      </c>
      <c r="C154" s="173">
        <f>SUM(C155:C160)</f>
        <v>77</v>
      </c>
    </row>
    <row r="155" spans="1:3">
      <c r="A155" s="172">
        <v>2012801</v>
      </c>
      <c r="B155" s="186" t="s">
        <v>208</v>
      </c>
      <c r="C155" s="173">
        <v>67</v>
      </c>
    </row>
    <row r="156" spans="1:3">
      <c r="A156" s="172">
        <v>2012802</v>
      </c>
      <c r="B156" s="186" t="s">
        <v>209</v>
      </c>
      <c r="C156" s="173"/>
    </row>
    <row r="157" spans="1:3">
      <c r="A157" s="172">
        <v>2012803</v>
      </c>
      <c r="B157" s="184" t="s">
        <v>210</v>
      </c>
      <c r="C157" s="173"/>
    </row>
    <row r="158" spans="1:3">
      <c r="A158" s="172">
        <v>2012804</v>
      </c>
      <c r="B158" s="185" t="s">
        <v>222</v>
      </c>
      <c r="C158" s="190"/>
    </row>
    <row r="159" spans="1:3">
      <c r="A159" s="172">
        <v>2012850</v>
      </c>
      <c r="B159" s="185" t="s">
        <v>217</v>
      </c>
      <c r="C159" s="173"/>
    </row>
    <row r="160" spans="1:3">
      <c r="A160" s="172">
        <v>2012899</v>
      </c>
      <c r="B160" s="185" t="s">
        <v>298</v>
      </c>
      <c r="C160" s="173">
        <v>10</v>
      </c>
    </row>
    <row r="161" spans="1:3">
      <c r="A161" s="172">
        <v>20129</v>
      </c>
      <c r="B161" s="186" t="s">
        <v>299</v>
      </c>
      <c r="C161" s="173">
        <f>SUM(C162:C167)</f>
        <v>288</v>
      </c>
    </row>
    <row r="162" spans="1:3">
      <c r="A162" s="172">
        <v>2012901</v>
      </c>
      <c r="B162" s="186" t="s">
        <v>208</v>
      </c>
      <c r="C162" s="173">
        <v>285</v>
      </c>
    </row>
    <row r="163" spans="1:3">
      <c r="A163" s="172">
        <v>2012902</v>
      </c>
      <c r="B163" s="186" t="s">
        <v>209</v>
      </c>
      <c r="C163" s="173"/>
    </row>
    <row r="164" spans="1:3">
      <c r="A164" s="172">
        <v>2012903</v>
      </c>
      <c r="B164" s="185" t="s">
        <v>210</v>
      </c>
      <c r="C164" s="173"/>
    </row>
    <row r="165" spans="1:3">
      <c r="A165" s="172">
        <v>2012906</v>
      </c>
      <c r="B165" s="185" t="s">
        <v>300</v>
      </c>
      <c r="C165" s="173"/>
    </row>
    <row r="166" spans="1:3">
      <c r="A166" s="172">
        <v>2012950</v>
      </c>
      <c r="B166" s="186" t="s">
        <v>217</v>
      </c>
      <c r="C166" s="173"/>
    </row>
    <row r="167" spans="1:3">
      <c r="A167" s="172">
        <v>2012999</v>
      </c>
      <c r="B167" s="186" t="s">
        <v>301</v>
      </c>
      <c r="C167" s="173">
        <v>3</v>
      </c>
    </row>
    <row r="168" spans="1:3">
      <c r="A168" s="172">
        <v>20131</v>
      </c>
      <c r="B168" s="186" t="s">
        <v>302</v>
      </c>
      <c r="C168" s="173">
        <f>SUM(C169:C174)</f>
        <v>1336</v>
      </c>
    </row>
    <row r="169" spans="1:3">
      <c r="A169" s="172">
        <v>2013101</v>
      </c>
      <c r="B169" s="186" t="s">
        <v>208</v>
      </c>
      <c r="C169" s="173">
        <v>1082</v>
      </c>
    </row>
    <row r="170" spans="1:3">
      <c r="A170" s="172">
        <v>2013102</v>
      </c>
      <c r="B170" s="185" t="s">
        <v>209</v>
      </c>
      <c r="C170" s="173"/>
    </row>
    <row r="171" spans="1:3">
      <c r="A171" s="172">
        <v>2013103</v>
      </c>
      <c r="B171" s="185" t="s">
        <v>210</v>
      </c>
      <c r="C171" s="173"/>
    </row>
    <row r="172" spans="1:3">
      <c r="A172" s="172">
        <v>2013105</v>
      </c>
      <c r="B172" s="185" t="s">
        <v>303</v>
      </c>
      <c r="C172" s="173"/>
    </row>
    <row r="173" spans="1:3">
      <c r="A173" s="172">
        <v>2013150</v>
      </c>
      <c r="B173" s="186" t="s">
        <v>217</v>
      </c>
      <c r="C173" s="173"/>
    </row>
    <row r="174" spans="1:3">
      <c r="A174" s="172">
        <v>2013199</v>
      </c>
      <c r="B174" s="186" t="s">
        <v>304</v>
      </c>
      <c r="C174" s="173">
        <v>254</v>
      </c>
    </row>
    <row r="175" spans="1:3">
      <c r="A175" s="172">
        <v>20132</v>
      </c>
      <c r="B175" s="186" t="s">
        <v>305</v>
      </c>
      <c r="C175" s="173">
        <f>SUM(C176:C181)</f>
        <v>339</v>
      </c>
    </row>
    <row r="176" spans="1:3">
      <c r="A176" s="172">
        <v>2013201</v>
      </c>
      <c r="B176" s="185" t="s">
        <v>208</v>
      </c>
      <c r="C176" s="173">
        <v>253</v>
      </c>
    </row>
    <row r="177" spans="1:3">
      <c r="A177" s="172">
        <v>2013202</v>
      </c>
      <c r="B177" s="185" t="s">
        <v>209</v>
      </c>
      <c r="C177" s="173"/>
    </row>
    <row r="178" spans="1:3">
      <c r="A178" s="172">
        <v>2013203</v>
      </c>
      <c r="B178" s="185" t="s">
        <v>210</v>
      </c>
      <c r="C178" s="173"/>
    </row>
    <row r="179" spans="1:3">
      <c r="A179" s="172">
        <v>2013204</v>
      </c>
      <c r="B179" s="185" t="s">
        <v>306</v>
      </c>
      <c r="C179" s="173"/>
    </row>
    <row r="180" spans="1:3">
      <c r="A180" s="172">
        <v>2013250</v>
      </c>
      <c r="B180" s="185" t="s">
        <v>217</v>
      </c>
      <c r="C180" s="173"/>
    </row>
    <row r="181" spans="1:3">
      <c r="A181" s="172">
        <v>2013299</v>
      </c>
      <c r="B181" s="186" t="s">
        <v>307</v>
      </c>
      <c r="C181" s="173">
        <v>86</v>
      </c>
    </row>
    <row r="182" spans="1:3">
      <c r="A182" s="172">
        <v>20133</v>
      </c>
      <c r="B182" s="186" t="s">
        <v>308</v>
      </c>
      <c r="C182" s="173">
        <f>SUM(C183:C188)</f>
        <v>501</v>
      </c>
    </row>
    <row r="183" spans="1:3">
      <c r="A183" s="172">
        <v>2013301</v>
      </c>
      <c r="B183" s="184" t="s">
        <v>208</v>
      </c>
      <c r="C183" s="173">
        <v>241</v>
      </c>
    </row>
    <row r="184" spans="1:3">
      <c r="A184" s="172">
        <v>2013302</v>
      </c>
      <c r="B184" s="185" t="s">
        <v>209</v>
      </c>
      <c r="C184" s="173"/>
    </row>
    <row r="185" spans="1:3">
      <c r="A185" s="172">
        <v>2013303</v>
      </c>
      <c r="B185" s="185" t="s">
        <v>210</v>
      </c>
      <c r="C185" s="173"/>
    </row>
    <row r="186" spans="1:3">
      <c r="A186" s="172">
        <v>2013304</v>
      </c>
      <c r="B186" s="185" t="s">
        <v>309</v>
      </c>
      <c r="C186" s="173"/>
    </row>
    <row r="187" spans="1:3">
      <c r="A187" s="172">
        <v>2013350</v>
      </c>
      <c r="B187" s="185" t="s">
        <v>217</v>
      </c>
      <c r="C187" s="173"/>
    </row>
    <row r="188" spans="1:3">
      <c r="A188" s="172">
        <v>2013399</v>
      </c>
      <c r="B188" s="186" t="s">
        <v>310</v>
      </c>
      <c r="C188" s="173">
        <v>260</v>
      </c>
    </row>
    <row r="189" spans="1:3">
      <c r="A189" s="172">
        <v>20134</v>
      </c>
      <c r="B189" s="186" t="s">
        <v>311</v>
      </c>
      <c r="C189" s="173">
        <f>SUM(C190:C196)</f>
        <v>135</v>
      </c>
    </row>
    <row r="190" spans="1:3">
      <c r="A190" s="172">
        <v>2013401</v>
      </c>
      <c r="B190" s="186" t="s">
        <v>208</v>
      </c>
      <c r="C190" s="173">
        <v>100</v>
      </c>
    </row>
    <row r="191" spans="1:3">
      <c r="A191" s="172">
        <v>2013402</v>
      </c>
      <c r="B191" s="185" t="s">
        <v>209</v>
      </c>
      <c r="C191" s="173"/>
    </row>
    <row r="192" spans="1:3">
      <c r="A192" s="172">
        <v>2013403</v>
      </c>
      <c r="B192" s="185" t="s">
        <v>210</v>
      </c>
      <c r="C192" s="173"/>
    </row>
    <row r="193" spans="1:3">
      <c r="A193" s="172">
        <v>2013404</v>
      </c>
      <c r="B193" s="185" t="s">
        <v>312</v>
      </c>
      <c r="C193" s="173"/>
    </row>
    <row r="194" spans="1:3">
      <c r="A194" s="172">
        <v>2013405</v>
      </c>
      <c r="B194" s="185" t="s">
        <v>313</v>
      </c>
      <c r="C194" s="173"/>
    </row>
    <row r="195" spans="1:3">
      <c r="A195" s="172">
        <v>2013450</v>
      </c>
      <c r="B195" s="185" t="s">
        <v>217</v>
      </c>
      <c r="C195" s="190"/>
    </row>
    <row r="196" spans="1:3">
      <c r="A196" s="172">
        <v>2013499</v>
      </c>
      <c r="B196" s="186" t="s">
        <v>314</v>
      </c>
      <c r="C196" s="173">
        <v>35</v>
      </c>
    </row>
    <row r="197" spans="1:3">
      <c r="A197" s="172">
        <v>20135</v>
      </c>
      <c r="B197" s="186" t="s">
        <v>315</v>
      </c>
      <c r="C197" s="173"/>
    </row>
    <row r="198" spans="1:3">
      <c r="A198" s="172">
        <v>2013501</v>
      </c>
      <c r="B198" s="186" t="s">
        <v>208</v>
      </c>
      <c r="C198" s="173"/>
    </row>
    <row r="199" spans="1:3">
      <c r="A199" s="172">
        <v>2013502</v>
      </c>
      <c r="B199" s="184" t="s">
        <v>209</v>
      </c>
      <c r="C199" s="173"/>
    </row>
    <row r="200" spans="1:3">
      <c r="A200" s="172">
        <v>2013503</v>
      </c>
      <c r="B200" s="185" t="s">
        <v>210</v>
      </c>
      <c r="C200" s="191"/>
    </row>
    <row r="201" spans="1:3">
      <c r="A201" s="172">
        <v>2013550</v>
      </c>
      <c r="B201" s="185" t="s">
        <v>217</v>
      </c>
      <c r="C201" s="191"/>
    </row>
    <row r="202" spans="1:3">
      <c r="A202" s="172">
        <v>2013599</v>
      </c>
      <c r="B202" s="185" t="s">
        <v>316</v>
      </c>
      <c r="C202" s="191"/>
    </row>
    <row r="203" spans="1:3">
      <c r="A203" s="172">
        <v>20136</v>
      </c>
      <c r="B203" s="186" t="s">
        <v>317</v>
      </c>
      <c r="C203" s="191"/>
    </row>
    <row r="204" spans="1:3">
      <c r="A204" s="172">
        <v>2013601</v>
      </c>
      <c r="B204" s="186" t="s">
        <v>208</v>
      </c>
      <c r="C204" s="192"/>
    </row>
    <row r="205" spans="1:3">
      <c r="A205" s="172">
        <v>2013602</v>
      </c>
      <c r="B205" s="186" t="s">
        <v>209</v>
      </c>
      <c r="C205" s="192"/>
    </row>
    <row r="206" spans="1:3">
      <c r="A206" s="172">
        <v>2013603</v>
      </c>
      <c r="B206" s="185" t="s">
        <v>210</v>
      </c>
      <c r="C206" s="192"/>
    </row>
    <row r="207" spans="1:3">
      <c r="A207" s="172">
        <v>2013650</v>
      </c>
      <c r="B207" s="185" t="s">
        <v>217</v>
      </c>
      <c r="C207" s="192"/>
    </row>
    <row r="208" spans="1:3">
      <c r="A208" s="172">
        <v>2013699</v>
      </c>
      <c r="B208" s="185" t="s">
        <v>318</v>
      </c>
      <c r="C208" s="192"/>
    </row>
    <row r="209" spans="1:3">
      <c r="A209" s="172">
        <v>20137</v>
      </c>
      <c r="B209" s="185" t="s">
        <v>319</v>
      </c>
      <c r="C209" s="192"/>
    </row>
    <row r="210" spans="1:3">
      <c r="A210" s="172">
        <v>2013701</v>
      </c>
      <c r="B210" s="185" t="s">
        <v>208</v>
      </c>
      <c r="C210" s="192"/>
    </row>
    <row r="211" spans="1:3">
      <c r="A211" s="172">
        <v>2013702</v>
      </c>
      <c r="B211" s="185" t="s">
        <v>209</v>
      </c>
      <c r="C211" s="192"/>
    </row>
    <row r="212" spans="1:3">
      <c r="A212" s="172">
        <v>2013703</v>
      </c>
      <c r="B212" s="185" t="s">
        <v>210</v>
      </c>
      <c r="C212" s="191"/>
    </row>
    <row r="213" spans="1:3">
      <c r="A213" s="172">
        <v>2013704</v>
      </c>
      <c r="B213" s="185" t="s">
        <v>320</v>
      </c>
      <c r="C213" s="191"/>
    </row>
    <row r="214" spans="1:3">
      <c r="A214" s="172">
        <v>2013750</v>
      </c>
      <c r="B214" s="185" t="s">
        <v>217</v>
      </c>
      <c r="C214" s="191"/>
    </row>
    <row r="215" spans="1:3">
      <c r="A215" s="172">
        <v>2013799</v>
      </c>
      <c r="B215" s="185" t="s">
        <v>321</v>
      </c>
      <c r="C215" s="191"/>
    </row>
    <row r="216" spans="1:3">
      <c r="A216" s="172">
        <v>20138</v>
      </c>
      <c r="B216" s="185" t="s">
        <v>322</v>
      </c>
      <c r="C216" s="191">
        <f>SUM(C217:C230)</f>
        <v>1582</v>
      </c>
    </row>
    <row r="217" spans="1:3">
      <c r="A217" s="172">
        <v>2013801</v>
      </c>
      <c r="B217" s="185" t="s">
        <v>208</v>
      </c>
      <c r="C217" s="173">
        <v>1507</v>
      </c>
    </row>
    <row r="218" spans="1:3">
      <c r="A218" s="172">
        <v>2013802</v>
      </c>
      <c r="B218" s="185" t="s">
        <v>209</v>
      </c>
      <c r="C218" s="173"/>
    </row>
    <row r="219" spans="1:3">
      <c r="A219" s="172">
        <v>2013803</v>
      </c>
      <c r="B219" s="185" t="s">
        <v>210</v>
      </c>
      <c r="C219" s="173"/>
    </row>
    <row r="220" spans="1:3">
      <c r="A220" s="172">
        <v>2013804</v>
      </c>
      <c r="B220" s="185" t="s">
        <v>323</v>
      </c>
      <c r="C220" s="173">
        <v>50</v>
      </c>
    </row>
    <row r="221" spans="1:3">
      <c r="A221" s="172">
        <v>2013805</v>
      </c>
      <c r="B221" s="185" t="s">
        <v>324</v>
      </c>
      <c r="C221" s="173"/>
    </row>
    <row r="222" spans="1:3">
      <c r="A222" s="172">
        <v>2013808</v>
      </c>
      <c r="B222" s="185" t="s">
        <v>249</v>
      </c>
      <c r="C222" s="173"/>
    </row>
    <row r="223" spans="1:3">
      <c r="A223" s="172">
        <v>2013810</v>
      </c>
      <c r="B223" s="185" t="s">
        <v>325</v>
      </c>
      <c r="C223" s="173"/>
    </row>
    <row r="224" spans="1:3">
      <c r="A224" s="172">
        <v>2013812</v>
      </c>
      <c r="B224" s="185" t="s">
        <v>326</v>
      </c>
      <c r="C224" s="173"/>
    </row>
    <row r="225" spans="1:3">
      <c r="A225" s="172">
        <v>2013813</v>
      </c>
      <c r="B225" s="185" t="s">
        <v>327</v>
      </c>
      <c r="C225" s="173"/>
    </row>
    <row r="226" spans="1:3">
      <c r="A226" s="172">
        <v>2013814</v>
      </c>
      <c r="B226" s="185" t="s">
        <v>328</v>
      </c>
      <c r="C226" s="173"/>
    </row>
    <row r="227" spans="1:3">
      <c r="A227" s="172">
        <v>2013815</v>
      </c>
      <c r="B227" s="185" t="s">
        <v>329</v>
      </c>
      <c r="C227" s="173">
        <v>25</v>
      </c>
    </row>
    <row r="228" spans="1:3">
      <c r="A228" s="172">
        <v>2013816</v>
      </c>
      <c r="B228" s="185" t="s">
        <v>330</v>
      </c>
      <c r="C228" s="173"/>
    </row>
    <row r="229" spans="1:3">
      <c r="A229" s="172">
        <v>2013850</v>
      </c>
      <c r="B229" s="185" t="s">
        <v>217</v>
      </c>
      <c r="C229" s="173"/>
    </row>
    <row r="230" spans="1:3">
      <c r="A230" s="172">
        <v>2013899</v>
      </c>
      <c r="B230" s="185" t="s">
        <v>331</v>
      </c>
      <c r="C230" s="173"/>
    </row>
    <row r="231" spans="1:3">
      <c r="A231" s="172">
        <v>20199</v>
      </c>
      <c r="B231" s="185" t="s">
        <v>332</v>
      </c>
      <c r="C231" s="173">
        <v>9</v>
      </c>
    </row>
    <row r="232" spans="1:3">
      <c r="A232" s="172">
        <v>2019901</v>
      </c>
      <c r="B232" s="186" t="s">
        <v>333</v>
      </c>
      <c r="C232" s="173"/>
    </row>
    <row r="233" spans="1:3">
      <c r="A233" s="172">
        <v>2019999</v>
      </c>
      <c r="B233" s="186" t="s">
        <v>334</v>
      </c>
      <c r="C233" s="173">
        <v>9</v>
      </c>
    </row>
    <row r="234" spans="1:3">
      <c r="A234" s="172">
        <v>202</v>
      </c>
      <c r="B234" s="184" t="s">
        <v>335</v>
      </c>
      <c r="C234" s="173"/>
    </row>
    <row r="235" spans="1:3">
      <c r="A235" s="172">
        <v>20205</v>
      </c>
      <c r="B235" s="185" t="s">
        <v>336</v>
      </c>
      <c r="C235" s="173"/>
    </row>
    <row r="236" spans="1:3">
      <c r="A236" s="172">
        <v>20206</v>
      </c>
      <c r="B236" s="185" t="s">
        <v>337</v>
      </c>
      <c r="C236" s="173"/>
    </row>
    <row r="237" spans="1:3">
      <c r="A237" s="172">
        <v>20299</v>
      </c>
      <c r="B237" s="185" t="s">
        <v>338</v>
      </c>
      <c r="C237" s="173"/>
    </row>
    <row r="238" spans="1:3">
      <c r="A238" s="172">
        <v>203</v>
      </c>
      <c r="B238" s="184" t="s">
        <v>339</v>
      </c>
      <c r="C238" s="173"/>
    </row>
    <row r="239" spans="1:3">
      <c r="A239" s="172">
        <v>20306</v>
      </c>
      <c r="B239" s="186" t="s">
        <v>340</v>
      </c>
      <c r="C239" s="173"/>
    </row>
    <row r="240" spans="1:3">
      <c r="A240" s="172">
        <v>2030601</v>
      </c>
      <c r="B240" s="186" t="s">
        <v>341</v>
      </c>
      <c r="C240" s="173"/>
    </row>
    <row r="241" spans="1:3">
      <c r="A241" s="172">
        <v>2030602</v>
      </c>
      <c r="B241" s="185" t="s">
        <v>342</v>
      </c>
      <c r="C241" s="173"/>
    </row>
    <row r="242" spans="1:3">
      <c r="A242" s="172">
        <v>2030603</v>
      </c>
      <c r="B242" s="185" t="s">
        <v>343</v>
      </c>
      <c r="C242" s="173"/>
    </row>
    <row r="243" spans="1:3">
      <c r="A243" s="172">
        <v>2030604</v>
      </c>
      <c r="B243" s="185" t="s">
        <v>344</v>
      </c>
      <c r="C243" s="173"/>
    </row>
    <row r="244" spans="1:3">
      <c r="A244" s="172">
        <v>2030607</v>
      </c>
      <c r="B244" s="186" t="s">
        <v>345</v>
      </c>
      <c r="C244" s="173"/>
    </row>
    <row r="245" spans="1:3">
      <c r="A245" s="172">
        <v>2030608</v>
      </c>
      <c r="B245" s="186" t="s">
        <v>346</v>
      </c>
      <c r="C245" s="173"/>
    </row>
    <row r="246" spans="1:3">
      <c r="A246" s="172">
        <v>2030699</v>
      </c>
      <c r="B246" s="186" t="s">
        <v>347</v>
      </c>
      <c r="C246" s="173"/>
    </row>
    <row r="247" spans="1:3">
      <c r="A247" s="172">
        <v>20399</v>
      </c>
      <c r="B247" s="186" t="s">
        <v>348</v>
      </c>
      <c r="C247" s="173"/>
    </row>
    <row r="248" spans="1:3">
      <c r="A248" s="172">
        <v>204</v>
      </c>
      <c r="B248" s="184" t="s">
        <v>349</v>
      </c>
      <c r="C248" s="173">
        <f>C252+C263+C270+C278+C287+C301+C311+C321+C329+C335</f>
        <v>6595</v>
      </c>
    </row>
    <row r="249" spans="1:3">
      <c r="A249" s="172">
        <v>20401</v>
      </c>
      <c r="B249" s="185" t="s">
        <v>350</v>
      </c>
      <c r="C249" s="173"/>
    </row>
    <row r="250" spans="1:3">
      <c r="A250" s="172">
        <v>2040101</v>
      </c>
      <c r="B250" s="185" t="s">
        <v>351</v>
      </c>
      <c r="C250" s="173"/>
    </row>
    <row r="251" spans="1:3">
      <c r="A251" s="172">
        <v>2040199</v>
      </c>
      <c r="B251" s="186" t="s">
        <v>352</v>
      </c>
      <c r="C251" s="173"/>
    </row>
    <row r="252" spans="1:3">
      <c r="A252" s="172">
        <v>20402</v>
      </c>
      <c r="B252" s="186" t="s">
        <v>353</v>
      </c>
      <c r="C252" s="173">
        <f>SUM(C253:C262)</f>
        <v>5321</v>
      </c>
    </row>
    <row r="253" spans="1:3">
      <c r="A253" s="172">
        <v>2040201</v>
      </c>
      <c r="B253" s="186" t="s">
        <v>208</v>
      </c>
      <c r="C253" s="173">
        <v>4829</v>
      </c>
    </row>
    <row r="254" spans="1:3">
      <c r="A254" s="172">
        <v>2040202</v>
      </c>
      <c r="B254" s="186" t="s">
        <v>209</v>
      </c>
      <c r="C254" s="173">
        <v>342</v>
      </c>
    </row>
    <row r="255" spans="1:3">
      <c r="A255" s="172">
        <v>2040203</v>
      </c>
      <c r="B255" s="186" t="s">
        <v>210</v>
      </c>
      <c r="C255" s="173"/>
    </row>
    <row r="256" spans="1:3">
      <c r="A256" s="172">
        <v>2040219</v>
      </c>
      <c r="B256" s="186" t="s">
        <v>249</v>
      </c>
      <c r="C256" s="173"/>
    </row>
    <row r="257" spans="1:3">
      <c r="A257" s="172">
        <v>2040220</v>
      </c>
      <c r="B257" s="186" t="s">
        <v>354</v>
      </c>
      <c r="C257" s="173"/>
    </row>
    <row r="258" spans="1:3">
      <c r="A258" s="172">
        <v>2040221</v>
      </c>
      <c r="B258" s="186" t="s">
        <v>355</v>
      </c>
      <c r="C258" s="173"/>
    </row>
    <row r="259" spans="1:3">
      <c r="A259" s="172">
        <v>2040222</v>
      </c>
      <c r="B259" s="186" t="s">
        <v>356</v>
      </c>
      <c r="C259" s="173"/>
    </row>
    <row r="260" spans="1:3">
      <c r="A260" s="172">
        <v>2040223</v>
      </c>
      <c r="B260" s="186" t="s">
        <v>357</v>
      </c>
      <c r="C260" s="173"/>
    </row>
    <row r="261" spans="1:3">
      <c r="A261" s="172">
        <v>2040250</v>
      </c>
      <c r="B261" s="186" t="s">
        <v>217</v>
      </c>
      <c r="C261" s="173"/>
    </row>
    <row r="262" spans="1:3">
      <c r="A262" s="172">
        <v>2040299</v>
      </c>
      <c r="B262" s="186" t="s">
        <v>358</v>
      </c>
      <c r="C262" s="173">
        <v>150</v>
      </c>
    </row>
    <row r="263" spans="1:3">
      <c r="A263" s="172">
        <v>20403</v>
      </c>
      <c r="B263" s="185" t="s">
        <v>359</v>
      </c>
      <c r="C263" s="173"/>
    </row>
    <row r="264" spans="1:3">
      <c r="A264" s="172">
        <v>2040301</v>
      </c>
      <c r="B264" s="185" t="s">
        <v>208</v>
      </c>
      <c r="C264" s="173"/>
    </row>
    <row r="265" spans="1:3">
      <c r="A265" s="172">
        <v>2040302</v>
      </c>
      <c r="B265" s="185" t="s">
        <v>209</v>
      </c>
      <c r="C265" s="173"/>
    </row>
    <row r="266" spans="1:3">
      <c r="A266" s="172">
        <v>2040303</v>
      </c>
      <c r="B266" s="186" t="s">
        <v>210</v>
      </c>
      <c r="C266" s="173"/>
    </row>
    <row r="267" spans="1:3">
      <c r="A267" s="172">
        <v>2040304</v>
      </c>
      <c r="B267" s="186" t="s">
        <v>360</v>
      </c>
      <c r="C267" s="173"/>
    </row>
    <row r="268" spans="1:3">
      <c r="A268" s="172">
        <v>2040350</v>
      </c>
      <c r="B268" s="186" t="s">
        <v>217</v>
      </c>
      <c r="C268" s="173"/>
    </row>
    <row r="269" spans="1:3">
      <c r="A269" s="172">
        <v>2040399</v>
      </c>
      <c r="B269" s="184" t="s">
        <v>361</v>
      </c>
      <c r="C269" s="173"/>
    </row>
    <row r="270" spans="1:3">
      <c r="A270" s="172">
        <v>20404</v>
      </c>
      <c r="B270" s="187" t="s">
        <v>362</v>
      </c>
      <c r="C270" s="173"/>
    </row>
    <row r="271" spans="1:3">
      <c r="A271" s="172">
        <v>2040401</v>
      </c>
      <c r="B271" s="185" t="s">
        <v>208</v>
      </c>
      <c r="C271" s="173"/>
    </row>
    <row r="272" spans="1:3">
      <c r="A272" s="172">
        <v>2040402</v>
      </c>
      <c r="B272" s="185" t="s">
        <v>209</v>
      </c>
      <c r="C272" s="173"/>
    </row>
    <row r="273" spans="1:3">
      <c r="A273" s="172">
        <v>2040403</v>
      </c>
      <c r="B273" s="186" t="s">
        <v>210</v>
      </c>
      <c r="C273" s="173"/>
    </row>
    <row r="274" spans="1:3">
      <c r="A274" s="172">
        <v>2040409</v>
      </c>
      <c r="B274" s="186" t="s">
        <v>363</v>
      </c>
      <c r="C274" s="173"/>
    </row>
    <row r="275" spans="1:3">
      <c r="A275" s="172">
        <v>2040410</v>
      </c>
      <c r="B275" s="186" t="s">
        <v>364</v>
      </c>
      <c r="C275" s="173"/>
    </row>
    <row r="276" spans="1:3">
      <c r="A276" s="172">
        <v>2040450</v>
      </c>
      <c r="B276" s="186" t="s">
        <v>217</v>
      </c>
      <c r="C276" s="173"/>
    </row>
    <row r="277" spans="1:3">
      <c r="A277" s="172">
        <v>2040499</v>
      </c>
      <c r="B277" s="186" t="s">
        <v>365</v>
      </c>
      <c r="C277" s="173"/>
    </row>
    <row r="278" spans="1:3">
      <c r="A278" s="172">
        <v>20405</v>
      </c>
      <c r="B278" s="184" t="s">
        <v>366</v>
      </c>
      <c r="C278" s="173">
        <v>38</v>
      </c>
    </row>
    <row r="279" spans="1:3">
      <c r="A279" s="172">
        <v>2040501</v>
      </c>
      <c r="B279" s="185" t="s">
        <v>208</v>
      </c>
      <c r="C279" s="173">
        <v>38</v>
      </c>
    </row>
    <row r="280" spans="1:3">
      <c r="A280" s="172">
        <v>2040502</v>
      </c>
      <c r="B280" s="185" t="s">
        <v>209</v>
      </c>
      <c r="C280" s="173"/>
    </row>
    <row r="281" spans="1:3">
      <c r="A281" s="172">
        <v>2040503</v>
      </c>
      <c r="B281" s="185" t="s">
        <v>210</v>
      </c>
      <c r="C281" s="173"/>
    </row>
    <row r="282" spans="1:3">
      <c r="A282" s="172">
        <v>2040504</v>
      </c>
      <c r="B282" s="186" t="s">
        <v>367</v>
      </c>
      <c r="C282" s="173"/>
    </row>
    <row r="283" spans="1:3">
      <c r="A283" s="172">
        <v>2040505</v>
      </c>
      <c r="B283" s="186" t="s">
        <v>368</v>
      </c>
      <c r="C283" s="173"/>
    </row>
    <row r="284" spans="1:3">
      <c r="A284" s="172">
        <v>2040506</v>
      </c>
      <c r="B284" s="186" t="s">
        <v>369</v>
      </c>
      <c r="C284" s="173"/>
    </row>
    <row r="285" spans="1:3">
      <c r="A285" s="172">
        <v>2040550</v>
      </c>
      <c r="B285" s="185" t="s">
        <v>217</v>
      </c>
      <c r="C285" s="173"/>
    </row>
    <row r="286" spans="1:3">
      <c r="A286" s="172">
        <v>2040599</v>
      </c>
      <c r="B286" s="185" t="s">
        <v>370</v>
      </c>
      <c r="C286" s="173"/>
    </row>
    <row r="287" spans="1:3">
      <c r="A287" s="172">
        <v>20406</v>
      </c>
      <c r="B287" s="185" t="s">
        <v>371</v>
      </c>
      <c r="C287" s="173">
        <f>SUM(C288:C300)</f>
        <v>356</v>
      </c>
    </row>
    <row r="288" spans="1:3">
      <c r="A288" s="172">
        <v>2040601</v>
      </c>
      <c r="B288" s="186" t="s">
        <v>208</v>
      </c>
      <c r="C288" s="173">
        <v>292</v>
      </c>
    </row>
    <row r="289" spans="1:3">
      <c r="A289" s="172">
        <v>2040602</v>
      </c>
      <c r="B289" s="186" t="s">
        <v>209</v>
      </c>
      <c r="C289" s="173">
        <v>33</v>
      </c>
    </row>
    <row r="290" spans="1:3">
      <c r="A290" s="172">
        <v>2040603</v>
      </c>
      <c r="B290" s="186" t="s">
        <v>210</v>
      </c>
      <c r="C290" s="173"/>
    </row>
    <row r="291" spans="1:3">
      <c r="A291" s="172">
        <v>2040604</v>
      </c>
      <c r="B291" s="184" t="s">
        <v>372</v>
      </c>
      <c r="C291" s="173"/>
    </row>
    <row r="292" spans="1:3">
      <c r="A292" s="172">
        <v>2040605</v>
      </c>
      <c r="B292" s="185" t="s">
        <v>373</v>
      </c>
      <c r="C292" s="173"/>
    </row>
    <row r="293" spans="1:3">
      <c r="A293" s="172">
        <v>2040606</v>
      </c>
      <c r="B293" s="185" t="s">
        <v>374</v>
      </c>
      <c r="C293" s="173"/>
    </row>
    <row r="294" spans="1:3">
      <c r="A294" s="172">
        <v>2040607</v>
      </c>
      <c r="B294" s="187" t="s">
        <v>375</v>
      </c>
      <c r="C294" s="173"/>
    </row>
    <row r="295" spans="1:3">
      <c r="A295" s="172">
        <v>2040608</v>
      </c>
      <c r="B295" s="186" t="s">
        <v>376</v>
      </c>
      <c r="C295" s="173"/>
    </row>
    <row r="296" spans="1:3">
      <c r="A296" s="172">
        <v>2040610</v>
      </c>
      <c r="B296" s="186" t="s">
        <v>377</v>
      </c>
      <c r="C296" s="173"/>
    </row>
    <row r="297" spans="1:3">
      <c r="A297" s="172">
        <v>2040612</v>
      </c>
      <c r="B297" s="186" t="s">
        <v>378</v>
      </c>
      <c r="C297" s="173"/>
    </row>
    <row r="298" spans="1:3">
      <c r="A298" s="172">
        <v>2040613</v>
      </c>
      <c r="B298" s="186" t="s">
        <v>249</v>
      </c>
      <c r="C298" s="173"/>
    </row>
    <row r="299" spans="1:3">
      <c r="A299" s="172">
        <v>2040650</v>
      </c>
      <c r="B299" s="186" t="s">
        <v>217</v>
      </c>
      <c r="C299" s="173"/>
    </row>
    <row r="300" spans="1:3">
      <c r="A300" s="172">
        <v>2040699</v>
      </c>
      <c r="B300" s="185" t="s">
        <v>379</v>
      </c>
      <c r="C300" s="173">
        <v>31</v>
      </c>
    </row>
    <row r="301" spans="1:3">
      <c r="A301" s="172">
        <v>20407</v>
      </c>
      <c r="B301" s="187" t="s">
        <v>380</v>
      </c>
      <c r="C301" s="173"/>
    </row>
    <row r="302" spans="1:3">
      <c r="A302" s="172">
        <v>2040701</v>
      </c>
      <c r="B302" s="185" t="s">
        <v>208</v>
      </c>
      <c r="C302" s="173"/>
    </row>
    <row r="303" spans="1:3">
      <c r="A303" s="172">
        <v>2040702</v>
      </c>
      <c r="B303" s="186" t="s">
        <v>209</v>
      </c>
      <c r="C303" s="173"/>
    </row>
    <row r="304" spans="1:3">
      <c r="A304" s="172">
        <v>2040703</v>
      </c>
      <c r="B304" s="186" t="s">
        <v>210</v>
      </c>
      <c r="C304" s="173"/>
    </row>
    <row r="305" spans="1:3">
      <c r="A305" s="172">
        <v>2040704</v>
      </c>
      <c r="B305" s="186" t="s">
        <v>381</v>
      </c>
      <c r="C305" s="173"/>
    </row>
    <row r="306" spans="1:3">
      <c r="A306" s="172">
        <v>2040705</v>
      </c>
      <c r="B306" s="184" t="s">
        <v>382</v>
      </c>
      <c r="C306" s="173"/>
    </row>
    <row r="307" spans="1:3">
      <c r="A307" s="172">
        <v>2040706</v>
      </c>
      <c r="B307" s="185" t="s">
        <v>383</v>
      </c>
      <c r="C307" s="173"/>
    </row>
    <row r="308" spans="1:3">
      <c r="A308" s="172">
        <v>2040707</v>
      </c>
      <c r="B308" s="185" t="s">
        <v>249</v>
      </c>
      <c r="C308" s="173"/>
    </row>
    <row r="309" spans="1:3">
      <c r="A309" s="172">
        <v>2040750</v>
      </c>
      <c r="B309" s="185" t="s">
        <v>217</v>
      </c>
      <c r="C309" s="173"/>
    </row>
    <row r="310" spans="1:3">
      <c r="A310" s="172">
        <v>2040799</v>
      </c>
      <c r="B310" s="185" t="s">
        <v>384</v>
      </c>
      <c r="C310" s="173"/>
    </row>
    <row r="311" spans="1:3">
      <c r="A311" s="172">
        <v>20408</v>
      </c>
      <c r="B311" s="186" t="s">
        <v>385</v>
      </c>
      <c r="C311" s="173"/>
    </row>
    <row r="312" spans="1:3">
      <c r="A312" s="172">
        <v>2040801</v>
      </c>
      <c r="B312" s="186" t="s">
        <v>208</v>
      </c>
      <c r="C312" s="173"/>
    </row>
    <row r="313" spans="1:3">
      <c r="A313" s="172">
        <v>2040802</v>
      </c>
      <c r="B313" s="186" t="s">
        <v>209</v>
      </c>
      <c r="C313" s="173"/>
    </row>
    <row r="314" spans="1:3">
      <c r="A314" s="172">
        <v>2040803</v>
      </c>
      <c r="B314" s="185" t="s">
        <v>210</v>
      </c>
      <c r="C314" s="173"/>
    </row>
    <row r="315" spans="1:3">
      <c r="A315" s="172">
        <v>2040804</v>
      </c>
      <c r="B315" s="185" t="s">
        <v>386</v>
      </c>
      <c r="C315" s="173"/>
    </row>
    <row r="316" spans="1:3">
      <c r="A316" s="172">
        <v>2040805</v>
      </c>
      <c r="B316" s="185" t="s">
        <v>387</v>
      </c>
      <c r="C316" s="173"/>
    </row>
    <row r="317" spans="1:3">
      <c r="A317" s="172">
        <v>2040806</v>
      </c>
      <c r="B317" s="186" t="s">
        <v>388</v>
      </c>
      <c r="C317" s="173"/>
    </row>
    <row r="318" spans="1:3">
      <c r="A318" s="172">
        <v>2040807</v>
      </c>
      <c r="B318" s="186" t="s">
        <v>249</v>
      </c>
      <c r="C318" s="173"/>
    </row>
    <row r="319" spans="1:3">
      <c r="A319" s="172">
        <v>2040850</v>
      </c>
      <c r="B319" s="186" t="s">
        <v>217</v>
      </c>
      <c r="C319" s="173"/>
    </row>
    <row r="320" spans="1:3">
      <c r="A320" s="172">
        <v>2040899</v>
      </c>
      <c r="B320" s="186" t="s">
        <v>389</v>
      </c>
      <c r="C320" s="173"/>
    </row>
    <row r="321" spans="1:3">
      <c r="A321" s="172">
        <v>20409</v>
      </c>
      <c r="B321" s="184" t="s">
        <v>390</v>
      </c>
      <c r="C321" s="173"/>
    </row>
    <row r="322" spans="1:3">
      <c r="A322" s="172">
        <v>2040901</v>
      </c>
      <c r="B322" s="185" t="s">
        <v>208</v>
      </c>
      <c r="C322" s="173"/>
    </row>
    <row r="323" spans="1:3">
      <c r="A323" s="172">
        <v>2040902</v>
      </c>
      <c r="B323" s="185" t="s">
        <v>209</v>
      </c>
      <c r="C323" s="173"/>
    </row>
    <row r="324" spans="1:3">
      <c r="A324" s="172">
        <v>2040903</v>
      </c>
      <c r="B324" s="187" t="s">
        <v>210</v>
      </c>
      <c r="C324" s="173"/>
    </row>
    <row r="325" spans="1:3">
      <c r="A325" s="172">
        <v>2040904</v>
      </c>
      <c r="B325" s="188" t="s">
        <v>391</v>
      </c>
      <c r="C325" s="173"/>
    </row>
    <row r="326" spans="1:3">
      <c r="A326" s="172">
        <v>2040905</v>
      </c>
      <c r="B326" s="186" t="s">
        <v>392</v>
      </c>
      <c r="C326" s="173"/>
    </row>
    <row r="327" spans="1:3">
      <c r="A327" s="172">
        <v>2040950</v>
      </c>
      <c r="B327" s="186" t="s">
        <v>217</v>
      </c>
      <c r="C327" s="173"/>
    </row>
    <row r="328" spans="1:3">
      <c r="A328" s="172">
        <v>2040999</v>
      </c>
      <c r="B328" s="185" t="s">
        <v>393</v>
      </c>
      <c r="C328" s="173"/>
    </row>
    <row r="329" spans="1:3">
      <c r="A329" s="172">
        <v>20410</v>
      </c>
      <c r="B329" s="185" t="s">
        <v>394</v>
      </c>
      <c r="C329" s="173"/>
    </row>
    <row r="330" spans="1:3">
      <c r="A330" s="172">
        <v>2041001</v>
      </c>
      <c r="B330" s="185" t="s">
        <v>208</v>
      </c>
      <c r="C330" s="173"/>
    </row>
    <row r="331" spans="1:3">
      <c r="A331" s="172">
        <v>2041002</v>
      </c>
      <c r="B331" s="186" t="s">
        <v>209</v>
      </c>
      <c r="C331" s="173"/>
    </row>
    <row r="332" spans="1:3">
      <c r="A332" s="172">
        <v>2041006</v>
      </c>
      <c r="B332" s="185" t="s">
        <v>249</v>
      </c>
      <c r="C332" s="173"/>
    </row>
    <row r="333" spans="1:3">
      <c r="A333" s="172">
        <v>2041007</v>
      </c>
      <c r="B333" s="186" t="s">
        <v>395</v>
      </c>
      <c r="C333" s="173"/>
    </row>
    <row r="334" spans="1:3">
      <c r="A334" s="172">
        <v>2041099</v>
      </c>
      <c r="B334" s="185" t="s">
        <v>396</v>
      </c>
      <c r="C334" s="173"/>
    </row>
    <row r="335" spans="1:3">
      <c r="A335" s="172">
        <v>20499</v>
      </c>
      <c r="B335" s="185" t="s">
        <v>397</v>
      </c>
      <c r="C335" s="173">
        <v>880</v>
      </c>
    </row>
    <row r="336" spans="1:3">
      <c r="A336" s="172">
        <v>2049902</v>
      </c>
      <c r="B336" s="185" t="s">
        <v>398</v>
      </c>
      <c r="C336" s="173"/>
    </row>
    <row r="337" spans="1:3">
      <c r="A337" s="172">
        <v>2049999</v>
      </c>
      <c r="B337" s="185" t="s">
        <v>399</v>
      </c>
      <c r="C337" s="173">
        <v>880</v>
      </c>
    </row>
    <row r="338" spans="1:3">
      <c r="A338" s="172">
        <v>205</v>
      </c>
      <c r="B338" s="184" t="s">
        <v>400</v>
      </c>
      <c r="C338" s="173">
        <f>C339+C344+C351+C357+C363+C367+C371+C375+C381+C388</f>
        <v>39182</v>
      </c>
    </row>
    <row r="339" spans="1:3">
      <c r="A339" s="172">
        <v>20501</v>
      </c>
      <c r="B339" s="186" t="s">
        <v>401</v>
      </c>
      <c r="C339" s="173">
        <f>SUM(C340:C343)</f>
        <v>2268</v>
      </c>
    </row>
    <row r="340" spans="1:3">
      <c r="A340" s="172">
        <v>2050101</v>
      </c>
      <c r="B340" s="185" t="s">
        <v>208</v>
      </c>
      <c r="C340" s="173">
        <v>468</v>
      </c>
    </row>
    <row r="341" spans="1:3">
      <c r="A341" s="172">
        <v>2050102</v>
      </c>
      <c r="B341" s="185" t="s">
        <v>209</v>
      </c>
      <c r="C341" s="173"/>
    </row>
    <row r="342" spans="1:3">
      <c r="A342" s="172">
        <v>2050103</v>
      </c>
      <c r="B342" s="185" t="s">
        <v>210</v>
      </c>
      <c r="C342" s="173"/>
    </row>
    <row r="343" spans="1:3">
      <c r="A343" s="172">
        <v>2050199</v>
      </c>
      <c r="B343" s="188" t="s">
        <v>402</v>
      </c>
      <c r="C343" s="173">
        <v>1800</v>
      </c>
    </row>
    <row r="344" spans="1:3">
      <c r="A344" s="172">
        <v>20502</v>
      </c>
      <c r="B344" s="185" t="s">
        <v>403</v>
      </c>
      <c r="C344" s="173">
        <f>SUM(C345:C350)</f>
        <v>34427</v>
      </c>
    </row>
    <row r="345" spans="1:3">
      <c r="A345" s="172">
        <v>2050201</v>
      </c>
      <c r="B345" s="185" t="s">
        <v>404</v>
      </c>
      <c r="C345" s="173">
        <v>4054</v>
      </c>
    </row>
    <row r="346" spans="1:3">
      <c r="A346" s="172">
        <v>2050202</v>
      </c>
      <c r="B346" s="185" t="s">
        <v>405</v>
      </c>
      <c r="C346" s="173">
        <v>10484</v>
      </c>
    </row>
    <row r="347" spans="1:3">
      <c r="A347" s="172">
        <v>2050203</v>
      </c>
      <c r="B347" s="186" t="s">
        <v>406</v>
      </c>
      <c r="C347" s="173">
        <v>8068</v>
      </c>
    </row>
    <row r="348" spans="1:3">
      <c r="A348" s="172">
        <v>2050204</v>
      </c>
      <c r="B348" s="186" t="s">
        <v>407</v>
      </c>
      <c r="C348" s="173">
        <v>2913</v>
      </c>
    </row>
    <row r="349" spans="1:3">
      <c r="A349" s="172">
        <v>2050205</v>
      </c>
      <c r="B349" s="186" t="s">
        <v>408</v>
      </c>
      <c r="C349" s="173"/>
    </row>
    <row r="350" spans="1:3">
      <c r="A350" s="172">
        <v>2050299</v>
      </c>
      <c r="B350" s="185" t="s">
        <v>409</v>
      </c>
      <c r="C350" s="173">
        <v>8908</v>
      </c>
    </row>
    <row r="351" spans="1:3">
      <c r="A351" s="172">
        <v>20503</v>
      </c>
      <c r="B351" s="185" t="s">
        <v>410</v>
      </c>
      <c r="C351" s="173">
        <f>SUM(C352:C356)</f>
        <v>1220</v>
      </c>
    </row>
    <row r="352" spans="1:3">
      <c r="A352" s="172">
        <v>2050301</v>
      </c>
      <c r="B352" s="185" t="s">
        <v>411</v>
      </c>
      <c r="C352" s="173">
        <v>865</v>
      </c>
    </row>
    <row r="353" spans="1:3">
      <c r="A353" s="172">
        <v>2050302</v>
      </c>
      <c r="B353" s="185" t="s">
        <v>412</v>
      </c>
      <c r="C353" s="173">
        <v>355</v>
      </c>
    </row>
    <row r="354" spans="1:3">
      <c r="A354" s="172">
        <v>2050303</v>
      </c>
      <c r="B354" s="185" t="s">
        <v>413</v>
      </c>
      <c r="C354" s="173"/>
    </row>
    <row r="355" spans="1:3">
      <c r="A355" s="172">
        <v>2050305</v>
      </c>
      <c r="B355" s="186" t="s">
        <v>414</v>
      </c>
      <c r="C355" s="173"/>
    </row>
    <row r="356" spans="1:3">
      <c r="A356" s="172">
        <v>2050399</v>
      </c>
      <c r="B356" s="186" t="s">
        <v>415</v>
      </c>
      <c r="C356" s="173"/>
    </row>
    <row r="357" spans="1:3">
      <c r="A357" s="172">
        <v>20504</v>
      </c>
      <c r="B357" s="184" t="s">
        <v>416</v>
      </c>
      <c r="C357" s="173"/>
    </row>
    <row r="358" spans="1:3">
      <c r="A358" s="172">
        <v>2050401</v>
      </c>
      <c r="B358" s="185" t="s">
        <v>417</v>
      </c>
      <c r="C358" s="173"/>
    </row>
    <row r="359" spans="1:3">
      <c r="A359" s="172">
        <v>2050402</v>
      </c>
      <c r="B359" s="185" t="s">
        <v>418</v>
      </c>
      <c r="C359" s="173"/>
    </row>
    <row r="360" spans="1:3">
      <c r="A360" s="172">
        <v>2050403</v>
      </c>
      <c r="B360" s="185" t="s">
        <v>419</v>
      </c>
      <c r="C360" s="173"/>
    </row>
    <row r="361" spans="1:3">
      <c r="A361" s="172">
        <v>2050404</v>
      </c>
      <c r="B361" s="186" t="s">
        <v>420</v>
      </c>
      <c r="C361" s="173"/>
    </row>
    <row r="362" spans="1:3">
      <c r="A362" s="172">
        <v>2050499</v>
      </c>
      <c r="B362" s="186" t="s">
        <v>421</v>
      </c>
      <c r="C362" s="173"/>
    </row>
    <row r="363" spans="1:3">
      <c r="A363" s="172">
        <v>20505</v>
      </c>
      <c r="B363" s="186" t="s">
        <v>422</v>
      </c>
      <c r="C363" s="173"/>
    </row>
    <row r="364" spans="1:3">
      <c r="A364" s="172">
        <v>2050501</v>
      </c>
      <c r="B364" s="185" t="s">
        <v>423</v>
      </c>
      <c r="C364" s="173"/>
    </row>
    <row r="365" spans="1:3">
      <c r="A365" s="172">
        <v>2050502</v>
      </c>
      <c r="B365" s="185" t="s">
        <v>424</v>
      </c>
      <c r="C365" s="173"/>
    </row>
    <row r="366" spans="1:3">
      <c r="A366" s="172">
        <v>2050599</v>
      </c>
      <c r="B366" s="185" t="s">
        <v>425</v>
      </c>
      <c r="C366" s="173"/>
    </row>
    <row r="367" spans="1:3">
      <c r="A367" s="172">
        <v>20506</v>
      </c>
      <c r="B367" s="186" t="s">
        <v>426</v>
      </c>
      <c r="C367" s="173"/>
    </row>
    <row r="368" spans="1:3">
      <c r="A368" s="172">
        <v>2050601</v>
      </c>
      <c r="B368" s="186" t="s">
        <v>427</v>
      </c>
      <c r="C368" s="173"/>
    </row>
    <row r="369" spans="1:3">
      <c r="A369" s="172">
        <v>2050602</v>
      </c>
      <c r="B369" s="186" t="s">
        <v>428</v>
      </c>
      <c r="C369" s="173"/>
    </row>
    <row r="370" spans="1:3">
      <c r="A370" s="172">
        <v>2050699</v>
      </c>
      <c r="B370" s="184" t="s">
        <v>429</v>
      </c>
      <c r="C370" s="173"/>
    </row>
    <row r="371" spans="1:3">
      <c r="A371" s="172">
        <v>20507</v>
      </c>
      <c r="B371" s="185" t="s">
        <v>430</v>
      </c>
      <c r="C371" s="173">
        <v>30</v>
      </c>
    </row>
    <row r="372" spans="1:3">
      <c r="A372" s="172">
        <v>2050701</v>
      </c>
      <c r="B372" s="185" t="s">
        <v>431</v>
      </c>
      <c r="C372" s="173"/>
    </row>
    <row r="373" spans="1:3">
      <c r="A373" s="172">
        <v>2050702</v>
      </c>
      <c r="B373" s="185" t="s">
        <v>432</v>
      </c>
      <c r="C373" s="173"/>
    </row>
    <row r="374" spans="1:3">
      <c r="A374" s="172">
        <v>2050799</v>
      </c>
      <c r="B374" s="186" t="s">
        <v>433</v>
      </c>
      <c r="C374" s="173">
        <v>30</v>
      </c>
    </row>
    <row r="375" spans="1:3">
      <c r="A375" s="172">
        <v>20508</v>
      </c>
      <c r="B375" s="186" t="s">
        <v>434</v>
      </c>
      <c r="C375" s="173">
        <f>SUM(C376:C380)</f>
        <v>1065</v>
      </c>
    </row>
    <row r="376" spans="1:3">
      <c r="A376" s="172">
        <v>2050801</v>
      </c>
      <c r="B376" s="186" t="s">
        <v>435</v>
      </c>
      <c r="C376" s="173">
        <v>863</v>
      </c>
    </row>
    <row r="377" spans="1:3">
      <c r="A377" s="172">
        <v>2050802</v>
      </c>
      <c r="B377" s="185" t="s">
        <v>436</v>
      </c>
      <c r="C377" s="173">
        <v>202</v>
      </c>
    </row>
    <row r="378" spans="1:3">
      <c r="A378" s="172">
        <v>2050803</v>
      </c>
      <c r="B378" s="185" t="s">
        <v>437</v>
      </c>
      <c r="C378" s="173"/>
    </row>
    <row r="379" spans="1:3">
      <c r="A379" s="172">
        <v>2050804</v>
      </c>
      <c r="B379" s="185" t="s">
        <v>438</v>
      </c>
      <c r="C379" s="173"/>
    </row>
    <row r="380" spans="1:3">
      <c r="A380" s="172">
        <v>2050899</v>
      </c>
      <c r="B380" s="185" t="s">
        <v>439</v>
      </c>
      <c r="C380" s="173"/>
    </row>
    <row r="381" spans="1:3">
      <c r="A381" s="172">
        <v>20509</v>
      </c>
      <c r="B381" s="185" t="s">
        <v>440</v>
      </c>
      <c r="C381" s="173">
        <v>172</v>
      </c>
    </row>
    <row r="382" spans="1:3">
      <c r="A382" s="172">
        <v>2050901</v>
      </c>
      <c r="B382" s="186" t="s">
        <v>441</v>
      </c>
      <c r="C382" s="173"/>
    </row>
    <row r="383" spans="1:3">
      <c r="A383" s="172">
        <v>2050902</v>
      </c>
      <c r="B383" s="186" t="s">
        <v>442</v>
      </c>
      <c r="C383" s="173"/>
    </row>
    <row r="384" spans="1:3">
      <c r="A384" s="172">
        <v>2050903</v>
      </c>
      <c r="B384" s="186" t="s">
        <v>443</v>
      </c>
      <c r="C384" s="173"/>
    </row>
    <row r="385" spans="1:3">
      <c r="A385" s="172">
        <v>2050904</v>
      </c>
      <c r="B385" s="184" t="s">
        <v>444</v>
      </c>
      <c r="C385" s="173"/>
    </row>
    <row r="386" spans="1:3">
      <c r="A386" s="172">
        <v>2050905</v>
      </c>
      <c r="B386" s="185" t="s">
        <v>445</v>
      </c>
      <c r="C386" s="173"/>
    </row>
    <row r="387" spans="1:3">
      <c r="A387" s="172">
        <v>2050999</v>
      </c>
      <c r="B387" s="185" t="s">
        <v>446</v>
      </c>
      <c r="C387" s="173">
        <v>172</v>
      </c>
    </row>
    <row r="388" spans="1:3">
      <c r="A388" s="172">
        <v>2059999</v>
      </c>
      <c r="B388" s="185" t="s">
        <v>447</v>
      </c>
      <c r="C388" s="173"/>
    </row>
    <row r="389" spans="1:3">
      <c r="A389" s="172">
        <v>206</v>
      </c>
      <c r="B389" s="184" t="s">
        <v>448</v>
      </c>
      <c r="C389" s="173">
        <f>C390+C395+C404+C410+C415+C420+C425+C432+C436+C440</f>
        <v>225</v>
      </c>
    </row>
    <row r="390" spans="1:3">
      <c r="A390" s="172">
        <v>20601</v>
      </c>
      <c r="B390" s="186" t="s">
        <v>449</v>
      </c>
      <c r="C390" s="173">
        <v>125</v>
      </c>
    </row>
    <row r="391" spans="1:3">
      <c r="A391" s="172">
        <v>2060101</v>
      </c>
      <c r="B391" s="185" t="s">
        <v>208</v>
      </c>
      <c r="C391" s="173"/>
    </row>
    <row r="392" spans="1:3">
      <c r="A392" s="172">
        <v>2060102</v>
      </c>
      <c r="B392" s="185" t="s">
        <v>209</v>
      </c>
      <c r="C392" s="173"/>
    </row>
    <row r="393" spans="1:3">
      <c r="A393" s="172">
        <v>2060103</v>
      </c>
      <c r="B393" s="185" t="s">
        <v>210</v>
      </c>
      <c r="C393" s="173"/>
    </row>
    <row r="394" spans="1:3">
      <c r="A394" s="172">
        <v>2060199</v>
      </c>
      <c r="B394" s="186" t="s">
        <v>450</v>
      </c>
      <c r="C394" s="173">
        <v>125</v>
      </c>
    </row>
    <row r="395" spans="1:3">
      <c r="A395" s="172">
        <v>20602</v>
      </c>
      <c r="B395" s="185" t="s">
        <v>451</v>
      </c>
      <c r="C395" s="173"/>
    </row>
    <row r="396" spans="1:3">
      <c r="A396" s="172">
        <v>2060201</v>
      </c>
      <c r="B396" s="185" t="s">
        <v>452</v>
      </c>
      <c r="C396" s="173"/>
    </row>
    <row r="397" spans="1:3">
      <c r="A397" s="172">
        <v>2060203</v>
      </c>
      <c r="B397" s="184" t="s">
        <v>453</v>
      </c>
      <c r="C397" s="173"/>
    </row>
    <row r="398" spans="1:3">
      <c r="A398" s="172">
        <v>2060204</v>
      </c>
      <c r="B398" s="185" t="s">
        <v>454</v>
      </c>
      <c r="C398" s="173"/>
    </row>
    <row r="399" spans="1:3">
      <c r="A399" s="172">
        <v>2060205</v>
      </c>
      <c r="B399" s="185" t="s">
        <v>455</v>
      </c>
      <c r="C399" s="173"/>
    </row>
    <row r="400" spans="1:3">
      <c r="A400" s="172">
        <v>2060206</v>
      </c>
      <c r="B400" s="185" t="s">
        <v>456</v>
      </c>
      <c r="C400" s="173"/>
    </row>
    <row r="401" spans="1:3">
      <c r="A401" s="172">
        <v>2060207</v>
      </c>
      <c r="B401" s="186" t="s">
        <v>457</v>
      </c>
      <c r="C401" s="173"/>
    </row>
    <row r="402" spans="1:3">
      <c r="A402" s="172">
        <v>2060208</v>
      </c>
      <c r="B402" s="186" t="s">
        <v>458</v>
      </c>
      <c r="C402" s="173"/>
    </row>
    <row r="403" spans="1:3">
      <c r="A403" s="172">
        <v>2060299</v>
      </c>
      <c r="B403" s="186" t="s">
        <v>459</v>
      </c>
      <c r="C403" s="173"/>
    </row>
    <row r="404" spans="1:3">
      <c r="A404" s="172">
        <v>20603</v>
      </c>
      <c r="B404" s="186" t="s">
        <v>460</v>
      </c>
      <c r="C404" s="173"/>
    </row>
    <row r="405" spans="1:3">
      <c r="A405" s="172">
        <v>2060301</v>
      </c>
      <c r="B405" s="185" t="s">
        <v>452</v>
      </c>
      <c r="C405" s="173"/>
    </row>
    <row r="406" spans="1:3">
      <c r="A406" s="172">
        <v>2060302</v>
      </c>
      <c r="B406" s="185" t="s">
        <v>461</v>
      </c>
      <c r="C406" s="173"/>
    </row>
    <row r="407" spans="1:3">
      <c r="A407" s="172">
        <v>2060303</v>
      </c>
      <c r="B407" s="185" t="s">
        <v>462</v>
      </c>
      <c r="C407" s="173"/>
    </row>
    <row r="408" spans="1:3">
      <c r="A408" s="172">
        <v>2060304</v>
      </c>
      <c r="B408" s="186" t="s">
        <v>463</v>
      </c>
      <c r="C408" s="173"/>
    </row>
    <row r="409" spans="1:3">
      <c r="A409" s="172">
        <v>2060399</v>
      </c>
      <c r="B409" s="186" t="s">
        <v>464</v>
      </c>
      <c r="C409" s="173"/>
    </row>
    <row r="410" spans="1:3">
      <c r="A410" s="172">
        <v>20604</v>
      </c>
      <c r="B410" s="186" t="s">
        <v>465</v>
      </c>
      <c r="C410" s="173"/>
    </row>
    <row r="411" spans="1:3">
      <c r="A411" s="172">
        <v>2060401</v>
      </c>
      <c r="B411" s="184" t="s">
        <v>452</v>
      </c>
      <c r="C411" s="173"/>
    </row>
    <row r="412" spans="1:3">
      <c r="A412" s="172">
        <v>2060404</v>
      </c>
      <c r="B412" s="185" t="s">
        <v>466</v>
      </c>
      <c r="C412" s="173"/>
    </row>
    <row r="413" spans="1:3">
      <c r="A413" s="172">
        <v>2060405</v>
      </c>
      <c r="B413" s="185" t="s">
        <v>467</v>
      </c>
      <c r="C413" s="173"/>
    </row>
    <row r="414" spans="1:3">
      <c r="A414" s="172">
        <v>2060499</v>
      </c>
      <c r="B414" s="186" t="s">
        <v>468</v>
      </c>
      <c r="C414" s="173"/>
    </row>
    <row r="415" spans="1:3">
      <c r="A415" s="172">
        <v>20605</v>
      </c>
      <c r="B415" s="186" t="s">
        <v>469</v>
      </c>
      <c r="C415" s="173"/>
    </row>
    <row r="416" spans="1:3">
      <c r="A416" s="172">
        <v>2060501</v>
      </c>
      <c r="B416" s="186" t="s">
        <v>452</v>
      </c>
      <c r="C416" s="173"/>
    </row>
    <row r="417" spans="1:3">
      <c r="A417" s="172">
        <v>2060502</v>
      </c>
      <c r="B417" s="185" t="s">
        <v>470</v>
      </c>
      <c r="C417" s="173"/>
    </row>
    <row r="418" spans="1:3">
      <c r="A418" s="172">
        <v>2060503</v>
      </c>
      <c r="B418" s="185" t="s">
        <v>471</v>
      </c>
      <c r="C418" s="173"/>
    </row>
    <row r="419" spans="1:3">
      <c r="A419" s="172">
        <v>2060599</v>
      </c>
      <c r="B419" s="185" t="s">
        <v>472</v>
      </c>
      <c r="C419" s="173"/>
    </row>
    <row r="420" spans="1:3">
      <c r="A420" s="172">
        <v>20606</v>
      </c>
      <c r="B420" s="186" t="s">
        <v>473</v>
      </c>
      <c r="C420" s="173"/>
    </row>
    <row r="421" spans="1:3">
      <c r="A421" s="172">
        <v>2060601</v>
      </c>
      <c r="B421" s="186" t="s">
        <v>474</v>
      </c>
      <c r="C421" s="173"/>
    </row>
    <row r="422" spans="1:3">
      <c r="A422" s="172">
        <v>2060602</v>
      </c>
      <c r="B422" s="186" t="s">
        <v>475</v>
      </c>
      <c r="C422" s="173"/>
    </row>
    <row r="423" spans="1:3">
      <c r="A423" s="172">
        <v>2060603</v>
      </c>
      <c r="B423" s="186" t="s">
        <v>476</v>
      </c>
      <c r="C423" s="173"/>
    </row>
    <row r="424" spans="1:3">
      <c r="A424" s="172">
        <v>2060699</v>
      </c>
      <c r="B424" s="186" t="s">
        <v>477</v>
      </c>
      <c r="C424" s="173"/>
    </row>
    <row r="425" spans="1:3">
      <c r="A425" s="172">
        <v>20607</v>
      </c>
      <c r="B425" s="185" t="s">
        <v>478</v>
      </c>
      <c r="C425" s="173">
        <v>100</v>
      </c>
    </row>
    <row r="426" spans="1:3">
      <c r="A426" s="172">
        <v>2060701</v>
      </c>
      <c r="B426" s="185" t="s">
        <v>452</v>
      </c>
      <c r="C426" s="173"/>
    </row>
    <row r="427" spans="1:3">
      <c r="A427" s="172">
        <v>2060702</v>
      </c>
      <c r="B427" s="186" t="s">
        <v>479</v>
      </c>
      <c r="C427" s="173"/>
    </row>
    <row r="428" spans="1:3">
      <c r="A428" s="172">
        <v>2060703</v>
      </c>
      <c r="B428" s="186" t="s">
        <v>480</v>
      </c>
      <c r="C428" s="173"/>
    </row>
    <row r="429" spans="1:3">
      <c r="A429" s="172">
        <v>2060704</v>
      </c>
      <c r="B429" s="186" t="s">
        <v>481</v>
      </c>
      <c r="C429" s="173"/>
    </row>
    <row r="430" spans="1:3">
      <c r="A430" s="172">
        <v>2060705</v>
      </c>
      <c r="B430" s="185" t="s">
        <v>482</v>
      </c>
      <c r="C430" s="173"/>
    </row>
    <row r="431" spans="1:3">
      <c r="A431" s="172">
        <v>2060799</v>
      </c>
      <c r="B431" s="185" t="s">
        <v>483</v>
      </c>
      <c r="C431" s="173">
        <v>100</v>
      </c>
    </row>
    <row r="432" spans="1:3">
      <c r="A432" s="172">
        <v>20608</v>
      </c>
      <c r="B432" s="185" t="s">
        <v>484</v>
      </c>
      <c r="C432" s="173"/>
    </row>
    <row r="433" spans="1:3">
      <c r="A433" s="172">
        <v>2060801</v>
      </c>
      <c r="B433" s="186" t="s">
        <v>485</v>
      </c>
      <c r="C433" s="173"/>
    </row>
    <row r="434" spans="1:3">
      <c r="A434" s="172">
        <v>2060802</v>
      </c>
      <c r="B434" s="186" t="s">
        <v>486</v>
      </c>
      <c r="C434" s="173"/>
    </row>
    <row r="435" spans="1:3">
      <c r="A435" s="172">
        <v>2060899</v>
      </c>
      <c r="B435" s="186" t="s">
        <v>487</v>
      </c>
      <c r="C435" s="173"/>
    </row>
    <row r="436" spans="1:3">
      <c r="A436" s="172">
        <v>20609</v>
      </c>
      <c r="B436" s="184" t="s">
        <v>488</v>
      </c>
      <c r="C436" s="173"/>
    </row>
    <row r="437" spans="1:3">
      <c r="A437" s="172">
        <v>2060901</v>
      </c>
      <c r="B437" s="186" t="s">
        <v>489</v>
      </c>
      <c r="C437" s="173"/>
    </row>
    <row r="438" spans="1:3">
      <c r="A438" s="172">
        <v>2060902</v>
      </c>
      <c r="B438" s="186" t="s">
        <v>490</v>
      </c>
      <c r="C438" s="173"/>
    </row>
    <row r="439" spans="1:3">
      <c r="A439" s="172">
        <v>2060999</v>
      </c>
      <c r="B439" s="186" t="s">
        <v>491</v>
      </c>
      <c r="C439" s="173"/>
    </row>
    <row r="440" spans="1:3">
      <c r="A440" s="172">
        <v>20699</v>
      </c>
      <c r="B440" s="185" t="s">
        <v>492</v>
      </c>
      <c r="C440" s="173"/>
    </row>
    <row r="441" spans="1:3">
      <c r="A441" s="172">
        <v>2069901</v>
      </c>
      <c r="B441" s="185" t="s">
        <v>493</v>
      </c>
      <c r="C441" s="173"/>
    </row>
    <row r="442" spans="1:3">
      <c r="A442" s="172">
        <v>2069902</v>
      </c>
      <c r="B442" s="186" t="s">
        <v>494</v>
      </c>
      <c r="C442" s="173"/>
    </row>
    <row r="443" spans="1:3">
      <c r="A443" s="172">
        <v>2069903</v>
      </c>
      <c r="B443" s="186" t="s">
        <v>495</v>
      </c>
      <c r="C443" s="173"/>
    </row>
    <row r="444" spans="1:3">
      <c r="A444" s="172">
        <v>2069999</v>
      </c>
      <c r="B444" s="186" t="s">
        <v>496</v>
      </c>
      <c r="C444" s="173"/>
    </row>
    <row r="445" spans="1:3">
      <c r="A445" s="172">
        <v>207</v>
      </c>
      <c r="B445" s="184" t="s">
        <v>497</v>
      </c>
      <c r="C445" s="173">
        <f>C446+C462+C470+C481+C490+C498</f>
        <v>1913</v>
      </c>
    </row>
    <row r="446" spans="1:3">
      <c r="A446" s="172">
        <v>20701</v>
      </c>
      <c r="B446" s="184" t="s">
        <v>498</v>
      </c>
      <c r="C446" s="173">
        <f>SUM(C447:C461)</f>
        <v>1211</v>
      </c>
    </row>
    <row r="447" spans="1:3">
      <c r="A447" s="172">
        <v>2070101</v>
      </c>
      <c r="B447" s="184" t="s">
        <v>208</v>
      </c>
      <c r="C447" s="173">
        <v>212</v>
      </c>
    </row>
    <row r="448" spans="1:3">
      <c r="A448" s="172">
        <v>2070102</v>
      </c>
      <c r="B448" s="184" t="s">
        <v>209</v>
      </c>
      <c r="C448" s="173"/>
    </row>
    <row r="449" spans="1:3">
      <c r="A449" s="172">
        <v>2070103</v>
      </c>
      <c r="B449" s="184" t="s">
        <v>210</v>
      </c>
      <c r="C449" s="173"/>
    </row>
    <row r="450" spans="1:3">
      <c r="A450" s="172">
        <v>2070104</v>
      </c>
      <c r="B450" s="184" t="s">
        <v>499</v>
      </c>
      <c r="C450" s="173">
        <v>136</v>
      </c>
    </row>
    <row r="451" spans="1:3">
      <c r="A451" s="172">
        <v>2070105</v>
      </c>
      <c r="B451" s="184" t="s">
        <v>500</v>
      </c>
      <c r="C451" s="173"/>
    </row>
    <row r="452" spans="1:3">
      <c r="A452" s="172">
        <v>2070106</v>
      </c>
      <c r="B452" s="184" t="s">
        <v>501</v>
      </c>
      <c r="C452" s="173"/>
    </row>
    <row r="453" spans="1:3">
      <c r="A453" s="172">
        <v>2070107</v>
      </c>
      <c r="B453" s="184" t="s">
        <v>502</v>
      </c>
      <c r="C453" s="173"/>
    </row>
    <row r="454" spans="1:3">
      <c r="A454" s="172">
        <v>2070108</v>
      </c>
      <c r="B454" s="184" t="s">
        <v>503</v>
      </c>
      <c r="C454" s="173"/>
    </row>
    <row r="455" spans="1:3">
      <c r="A455" s="172">
        <v>2070109</v>
      </c>
      <c r="B455" s="184" t="s">
        <v>504</v>
      </c>
      <c r="C455" s="173">
        <v>149</v>
      </c>
    </row>
    <row r="456" spans="1:3">
      <c r="A456" s="172">
        <v>2070110</v>
      </c>
      <c r="B456" s="184" t="s">
        <v>505</v>
      </c>
      <c r="C456" s="173"/>
    </row>
    <row r="457" spans="1:3">
      <c r="A457" s="172">
        <v>2070111</v>
      </c>
      <c r="B457" s="184" t="s">
        <v>506</v>
      </c>
      <c r="C457" s="173"/>
    </row>
    <row r="458" spans="1:3">
      <c r="A458" s="172">
        <v>2070112</v>
      </c>
      <c r="B458" s="184" t="s">
        <v>507</v>
      </c>
      <c r="C458" s="173">
        <v>132</v>
      </c>
    </row>
    <row r="459" spans="1:3">
      <c r="A459" s="172">
        <v>2070113</v>
      </c>
      <c r="B459" s="184" t="s">
        <v>508</v>
      </c>
      <c r="C459" s="173"/>
    </row>
    <row r="460" spans="1:3">
      <c r="A460" s="172">
        <v>2070114</v>
      </c>
      <c r="B460" s="184" t="s">
        <v>509</v>
      </c>
      <c r="C460" s="173"/>
    </row>
    <row r="461" spans="1:3">
      <c r="A461" s="172">
        <v>2070199</v>
      </c>
      <c r="B461" s="184" t="s">
        <v>510</v>
      </c>
      <c r="C461" s="173">
        <v>582</v>
      </c>
    </row>
    <row r="462" spans="1:3">
      <c r="A462" s="172">
        <v>20702</v>
      </c>
      <c r="B462" s="184" t="s">
        <v>511</v>
      </c>
      <c r="C462" s="173">
        <f>SUM(C463:C469)</f>
        <v>77</v>
      </c>
    </row>
    <row r="463" spans="1:3">
      <c r="A463" s="172">
        <v>2070201</v>
      </c>
      <c r="B463" s="184" t="s">
        <v>208</v>
      </c>
      <c r="C463" s="173"/>
    </row>
    <row r="464" spans="1:3">
      <c r="A464" s="172">
        <v>2070202</v>
      </c>
      <c r="B464" s="184" t="s">
        <v>209</v>
      </c>
      <c r="C464" s="173"/>
    </row>
    <row r="465" spans="1:3">
      <c r="A465" s="172">
        <v>2070203</v>
      </c>
      <c r="B465" s="184" t="s">
        <v>210</v>
      </c>
      <c r="C465" s="173"/>
    </row>
    <row r="466" spans="1:3">
      <c r="A466" s="172">
        <v>2070204</v>
      </c>
      <c r="B466" s="184" t="s">
        <v>512</v>
      </c>
      <c r="C466" s="173">
        <v>47</v>
      </c>
    </row>
    <row r="467" spans="1:3">
      <c r="A467" s="172">
        <v>2070205</v>
      </c>
      <c r="B467" s="184" t="s">
        <v>513</v>
      </c>
      <c r="C467" s="173">
        <v>30</v>
      </c>
    </row>
    <row r="468" spans="1:3">
      <c r="A468" s="172">
        <v>2070206</v>
      </c>
      <c r="B468" s="184" t="s">
        <v>514</v>
      </c>
      <c r="C468" s="173"/>
    </row>
    <row r="469" spans="1:3">
      <c r="A469" s="172">
        <v>2070299</v>
      </c>
      <c r="B469" s="184" t="s">
        <v>515</v>
      </c>
      <c r="C469" s="173"/>
    </row>
    <row r="470" spans="1:3">
      <c r="A470" s="172">
        <v>20703</v>
      </c>
      <c r="B470" s="184" t="s">
        <v>516</v>
      </c>
      <c r="C470" s="173">
        <f>SUM(C471:C480)</f>
        <v>177</v>
      </c>
    </row>
    <row r="471" spans="1:3">
      <c r="A471" s="172">
        <v>2070301</v>
      </c>
      <c r="B471" s="184" t="s">
        <v>208</v>
      </c>
      <c r="C471" s="173"/>
    </row>
    <row r="472" spans="1:3">
      <c r="A472" s="172">
        <v>2070302</v>
      </c>
      <c r="B472" s="184" t="s">
        <v>209</v>
      </c>
      <c r="C472" s="173">
        <v>177</v>
      </c>
    </row>
    <row r="473" spans="1:3">
      <c r="A473" s="172">
        <v>2070303</v>
      </c>
      <c r="B473" s="184" t="s">
        <v>210</v>
      </c>
      <c r="C473" s="173"/>
    </row>
    <row r="474" spans="1:3">
      <c r="A474" s="172">
        <v>2070304</v>
      </c>
      <c r="B474" s="184" t="s">
        <v>517</v>
      </c>
      <c r="C474" s="173"/>
    </row>
    <row r="475" spans="1:3">
      <c r="A475" s="172">
        <v>2070305</v>
      </c>
      <c r="B475" s="184" t="s">
        <v>518</v>
      </c>
      <c r="C475" s="173"/>
    </row>
    <row r="476" spans="1:3">
      <c r="A476" s="172">
        <v>2070306</v>
      </c>
      <c r="B476" s="184" t="s">
        <v>519</v>
      </c>
      <c r="C476" s="173"/>
    </row>
    <row r="477" spans="1:3">
      <c r="A477" s="172">
        <v>2070307</v>
      </c>
      <c r="B477" s="184" t="s">
        <v>520</v>
      </c>
      <c r="C477" s="173"/>
    </row>
    <row r="478" spans="1:3">
      <c r="A478" s="172">
        <v>2070308</v>
      </c>
      <c r="B478" s="184" t="s">
        <v>521</v>
      </c>
      <c r="C478" s="173"/>
    </row>
    <row r="479" spans="1:3">
      <c r="A479" s="172">
        <v>2070309</v>
      </c>
      <c r="B479" s="184" t="s">
        <v>522</v>
      </c>
      <c r="C479" s="173"/>
    </row>
    <row r="480" spans="1:3">
      <c r="A480" s="172">
        <v>2070399</v>
      </c>
      <c r="B480" s="184" t="s">
        <v>523</v>
      </c>
      <c r="C480" s="173"/>
    </row>
    <row r="481" spans="1:3">
      <c r="A481" s="172">
        <v>20706</v>
      </c>
      <c r="B481" s="184" t="s">
        <v>524</v>
      </c>
      <c r="C481" s="173"/>
    </row>
    <row r="482" spans="1:3">
      <c r="A482" s="172">
        <v>2070601</v>
      </c>
      <c r="B482" s="184" t="s">
        <v>208</v>
      </c>
      <c r="C482" s="173"/>
    </row>
    <row r="483" spans="1:3">
      <c r="A483" s="172">
        <v>2070602</v>
      </c>
      <c r="B483" s="184" t="s">
        <v>209</v>
      </c>
      <c r="C483" s="173"/>
    </row>
    <row r="484" spans="1:3">
      <c r="A484" s="172">
        <v>2070603</v>
      </c>
      <c r="B484" s="184" t="s">
        <v>210</v>
      </c>
      <c r="C484" s="173"/>
    </row>
    <row r="485" spans="1:3">
      <c r="A485" s="172">
        <v>2070604</v>
      </c>
      <c r="B485" s="184" t="s">
        <v>525</v>
      </c>
      <c r="C485" s="173"/>
    </row>
    <row r="486" spans="1:3">
      <c r="A486" s="172">
        <v>2070605</v>
      </c>
      <c r="B486" s="184" t="s">
        <v>526</v>
      </c>
      <c r="C486" s="173"/>
    </row>
    <row r="487" spans="1:3">
      <c r="A487" s="172">
        <v>2070606</v>
      </c>
      <c r="B487" s="184" t="s">
        <v>527</v>
      </c>
      <c r="C487" s="173"/>
    </row>
    <row r="488" spans="1:3">
      <c r="A488" s="172">
        <v>2070607</v>
      </c>
      <c r="B488" s="184" t="s">
        <v>528</v>
      </c>
      <c r="C488" s="173"/>
    </row>
    <row r="489" spans="1:3">
      <c r="A489" s="172">
        <v>2070699</v>
      </c>
      <c r="B489" s="184" t="s">
        <v>529</v>
      </c>
      <c r="C489" s="173"/>
    </row>
    <row r="490" spans="1:3">
      <c r="A490" s="172">
        <v>20708</v>
      </c>
      <c r="B490" s="184" t="s">
        <v>530</v>
      </c>
      <c r="C490" s="173">
        <f>SUM(C491:C497)</f>
        <v>378</v>
      </c>
    </row>
    <row r="491" spans="1:3">
      <c r="A491" s="172">
        <v>2070801</v>
      </c>
      <c r="B491" s="184" t="s">
        <v>208</v>
      </c>
      <c r="C491" s="173">
        <v>356</v>
      </c>
    </row>
    <row r="492" spans="1:3">
      <c r="A492" s="172">
        <v>2070802</v>
      </c>
      <c r="B492" s="184" t="s">
        <v>209</v>
      </c>
      <c r="C492" s="173"/>
    </row>
    <row r="493" spans="1:3">
      <c r="A493" s="172">
        <v>2070803</v>
      </c>
      <c r="B493" s="184" t="s">
        <v>210</v>
      </c>
      <c r="C493" s="173"/>
    </row>
    <row r="494" spans="1:3">
      <c r="A494" s="172">
        <v>2070806</v>
      </c>
      <c r="B494" s="184" t="s">
        <v>531</v>
      </c>
      <c r="C494" s="173"/>
    </row>
    <row r="495" spans="1:3">
      <c r="A495" s="172">
        <v>2070807</v>
      </c>
      <c r="B495" s="184" t="s">
        <v>532</v>
      </c>
      <c r="C495" s="173"/>
    </row>
    <row r="496" spans="1:3">
      <c r="A496" s="172">
        <v>2070808</v>
      </c>
      <c r="B496" s="184" t="s">
        <v>533</v>
      </c>
      <c r="C496" s="173"/>
    </row>
    <row r="497" spans="1:3">
      <c r="A497" s="172">
        <v>2070899</v>
      </c>
      <c r="B497" s="184" t="s">
        <v>534</v>
      </c>
      <c r="C497" s="173">
        <v>22</v>
      </c>
    </row>
    <row r="498" spans="1:3">
      <c r="A498" s="172">
        <v>20799</v>
      </c>
      <c r="B498" s="184" t="s">
        <v>535</v>
      </c>
      <c r="C498" s="173">
        <v>70</v>
      </c>
    </row>
    <row r="499" spans="1:3">
      <c r="A499" s="172">
        <v>2079902</v>
      </c>
      <c r="B499" s="184" t="s">
        <v>536</v>
      </c>
      <c r="C499" s="173"/>
    </row>
    <row r="500" spans="1:3">
      <c r="A500" s="172">
        <v>2079903</v>
      </c>
      <c r="B500" s="184" t="s">
        <v>537</v>
      </c>
      <c r="C500" s="173"/>
    </row>
    <row r="501" spans="1:3">
      <c r="A501" s="172">
        <v>2079999</v>
      </c>
      <c r="B501" s="184" t="s">
        <v>538</v>
      </c>
      <c r="C501" s="173">
        <v>70</v>
      </c>
    </row>
    <row r="502" spans="1:3">
      <c r="A502" s="172">
        <v>208</v>
      </c>
      <c r="B502" s="184" t="s">
        <v>539</v>
      </c>
      <c r="C502" s="173">
        <f>C503+C522+C530+C532+C541+C545+C555+C564+C571+C579+C588+C593+C596+C599+C602+C605+C608+C612+C616+C624+C627</f>
        <v>34119</v>
      </c>
    </row>
    <row r="503" spans="1:3">
      <c r="A503" s="172">
        <v>20801</v>
      </c>
      <c r="B503" s="184" t="s">
        <v>540</v>
      </c>
      <c r="C503" s="173">
        <f>SUM(C504:C521)</f>
        <v>1259</v>
      </c>
    </row>
    <row r="504" spans="1:3">
      <c r="A504" s="172">
        <v>2080101</v>
      </c>
      <c r="B504" s="184" t="s">
        <v>208</v>
      </c>
      <c r="C504" s="173">
        <v>674</v>
      </c>
    </row>
    <row r="505" spans="1:3">
      <c r="A505" s="172">
        <v>2080102</v>
      </c>
      <c r="B505" s="184" t="s">
        <v>209</v>
      </c>
      <c r="C505" s="173"/>
    </row>
    <row r="506" spans="1:3">
      <c r="A506" s="172">
        <v>2080103</v>
      </c>
      <c r="B506" s="184" t="s">
        <v>210</v>
      </c>
      <c r="C506" s="173"/>
    </row>
    <row r="507" spans="1:3">
      <c r="A507" s="172">
        <v>2080104</v>
      </c>
      <c r="B507" s="184" t="s">
        <v>541</v>
      </c>
      <c r="C507" s="173"/>
    </row>
    <row r="508" spans="1:3">
      <c r="A508" s="172">
        <v>2080105</v>
      </c>
      <c r="B508" s="184" t="s">
        <v>542</v>
      </c>
      <c r="C508" s="173"/>
    </row>
    <row r="509" spans="1:3">
      <c r="A509" s="172">
        <v>2080106</v>
      </c>
      <c r="B509" s="184" t="s">
        <v>543</v>
      </c>
      <c r="C509" s="173">
        <v>149</v>
      </c>
    </row>
    <row r="510" spans="1:3">
      <c r="A510" s="172">
        <v>2080107</v>
      </c>
      <c r="B510" s="184" t="s">
        <v>544</v>
      </c>
      <c r="C510" s="173"/>
    </row>
    <row r="511" spans="1:3">
      <c r="A511" s="172">
        <v>2080108</v>
      </c>
      <c r="B511" s="184" t="s">
        <v>249</v>
      </c>
      <c r="C511" s="173"/>
    </row>
    <row r="512" spans="1:3">
      <c r="A512" s="172">
        <v>2080109</v>
      </c>
      <c r="B512" s="184" t="s">
        <v>545</v>
      </c>
      <c r="C512" s="173">
        <v>41</v>
      </c>
    </row>
    <row r="513" spans="1:3">
      <c r="A513" s="172">
        <v>2080110</v>
      </c>
      <c r="B513" s="184" t="s">
        <v>546</v>
      </c>
      <c r="C513" s="173"/>
    </row>
    <row r="514" spans="1:3">
      <c r="A514" s="172">
        <v>2080111</v>
      </c>
      <c r="B514" s="184" t="s">
        <v>547</v>
      </c>
      <c r="C514" s="173"/>
    </row>
    <row r="515" spans="1:3">
      <c r="A515" s="172">
        <v>2080112</v>
      </c>
      <c r="B515" s="184" t="s">
        <v>548</v>
      </c>
      <c r="C515" s="173"/>
    </row>
    <row r="516" spans="1:3">
      <c r="A516" s="172">
        <v>2080113</v>
      </c>
      <c r="B516" s="184" t="s">
        <v>549</v>
      </c>
      <c r="C516" s="173"/>
    </row>
    <row r="517" spans="1:3">
      <c r="A517" s="172">
        <v>2080114</v>
      </c>
      <c r="B517" s="184" t="s">
        <v>550</v>
      </c>
      <c r="C517" s="173"/>
    </row>
    <row r="518" spans="1:3">
      <c r="A518" s="172">
        <v>2080115</v>
      </c>
      <c r="B518" s="184" t="s">
        <v>551</v>
      </c>
      <c r="C518" s="173"/>
    </row>
    <row r="519" spans="1:3">
      <c r="A519" s="172">
        <v>2080116</v>
      </c>
      <c r="B519" s="184" t="s">
        <v>552</v>
      </c>
      <c r="C519" s="173"/>
    </row>
    <row r="520" spans="1:3">
      <c r="A520" s="172">
        <v>2080150</v>
      </c>
      <c r="B520" s="184" t="s">
        <v>217</v>
      </c>
      <c r="C520" s="173"/>
    </row>
    <row r="521" spans="1:3">
      <c r="A521" s="172">
        <v>2080199</v>
      </c>
      <c r="B521" s="184" t="s">
        <v>553</v>
      </c>
      <c r="C521" s="173">
        <v>395</v>
      </c>
    </row>
    <row r="522" spans="1:3">
      <c r="A522" s="172">
        <v>20802</v>
      </c>
      <c r="B522" s="184" t="s">
        <v>554</v>
      </c>
      <c r="C522" s="173">
        <f>SUM(C523:C529)</f>
        <v>2892</v>
      </c>
    </row>
    <row r="523" spans="1:3">
      <c r="A523" s="172">
        <v>2080201</v>
      </c>
      <c r="B523" s="184" t="s">
        <v>208</v>
      </c>
      <c r="C523" s="173">
        <v>626</v>
      </c>
    </row>
    <row r="524" spans="1:3">
      <c r="A524" s="172">
        <v>2080202</v>
      </c>
      <c r="B524" s="184" t="s">
        <v>209</v>
      </c>
      <c r="C524" s="173"/>
    </row>
    <row r="525" spans="1:3">
      <c r="A525" s="172">
        <v>2080203</v>
      </c>
      <c r="B525" s="184" t="s">
        <v>210</v>
      </c>
      <c r="C525" s="173"/>
    </row>
    <row r="526" spans="1:3">
      <c r="A526" s="172">
        <v>2080206</v>
      </c>
      <c r="B526" s="184" t="s">
        <v>555</v>
      </c>
      <c r="C526" s="173"/>
    </row>
    <row r="527" spans="1:3">
      <c r="A527" s="172">
        <v>2080207</v>
      </c>
      <c r="B527" s="184" t="s">
        <v>556</v>
      </c>
      <c r="C527" s="173"/>
    </row>
    <row r="528" spans="1:3">
      <c r="A528" s="172">
        <v>2080208</v>
      </c>
      <c r="B528" s="184" t="s">
        <v>557</v>
      </c>
      <c r="C528" s="173">
        <v>28</v>
      </c>
    </row>
    <row r="529" spans="1:3">
      <c r="A529" s="172">
        <v>2080299</v>
      </c>
      <c r="B529" s="184" t="s">
        <v>558</v>
      </c>
      <c r="C529" s="173">
        <v>2238</v>
      </c>
    </row>
    <row r="530" spans="1:3">
      <c r="A530" s="172">
        <v>20804</v>
      </c>
      <c r="B530" s="184" t="s">
        <v>559</v>
      </c>
      <c r="C530" s="173"/>
    </row>
    <row r="531" spans="1:3">
      <c r="A531" s="172">
        <v>2080402</v>
      </c>
      <c r="B531" s="184" t="s">
        <v>560</v>
      </c>
      <c r="C531" s="173"/>
    </row>
    <row r="532" spans="1:3">
      <c r="A532" s="172">
        <v>20805</v>
      </c>
      <c r="B532" s="184" t="s">
        <v>561</v>
      </c>
      <c r="C532" s="173">
        <f>SUM(C533:C540)</f>
        <v>16217</v>
      </c>
    </row>
    <row r="533" spans="1:3">
      <c r="A533" s="172">
        <v>2080501</v>
      </c>
      <c r="B533" s="184" t="s">
        <v>562</v>
      </c>
      <c r="C533" s="173"/>
    </row>
    <row r="534" spans="1:3">
      <c r="A534" s="172">
        <v>2080502</v>
      </c>
      <c r="B534" s="184" t="s">
        <v>563</v>
      </c>
      <c r="C534" s="173"/>
    </row>
    <row r="535" spans="1:3">
      <c r="A535" s="172">
        <v>2080503</v>
      </c>
      <c r="B535" s="184" t="s">
        <v>564</v>
      </c>
      <c r="C535" s="173"/>
    </row>
    <row r="536" spans="1:3">
      <c r="A536" s="172">
        <v>2080505</v>
      </c>
      <c r="B536" s="184" t="s">
        <v>565</v>
      </c>
      <c r="C536" s="173"/>
    </row>
    <row r="537" spans="1:3">
      <c r="A537" s="172">
        <v>2080506</v>
      </c>
      <c r="B537" s="184" t="s">
        <v>566</v>
      </c>
      <c r="C537" s="173">
        <v>1600</v>
      </c>
    </row>
    <row r="538" spans="1:3">
      <c r="A538" s="172">
        <v>2080507</v>
      </c>
      <c r="B538" s="184" t="s">
        <v>567</v>
      </c>
      <c r="C538" s="173">
        <v>14617</v>
      </c>
    </row>
    <row r="539" spans="1:3">
      <c r="A539" s="172">
        <v>2080508</v>
      </c>
      <c r="B539" s="184" t="s">
        <v>568</v>
      </c>
      <c r="C539" s="173"/>
    </row>
    <row r="540" spans="1:3">
      <c r="A540" s="172">
        <v>2080599</v>
      </c>
      <c r="B540" s="184" t="s">
        <v>569</v>
      </c>
      <c r="C540" s="173"/>
    </row>
    <row r="541" spans="1:3">
      <c r="A541" s="172">
        <v>20806</v>
      </c>
      <c r="B541" s="184" t="s">
        <v>570</v>
      </c>
      <c r="C541" s="173"/>
    </row>
    <row r="542" spans="1:3">
      <c r="A542" s="172">
        <v>2080601</v>
      </c>
      <c r="B542" s="184" t="s">
        <v>571</v>
      </c>
      <c r="C542" s="173"/>
    </row>
    <row r="543" spans="1:3">
      <c r="A543" s="172">
        <v>2080602</v>
      </c>
      <c r="B543" s="184" t="s">
        <v>572</v>
      </c>
      <c r="C543" s="173"/>
    </row>
    <row r="544" spans="1:3">
      <c r="A544" s="172">
        <v>2080699</v>
      </c>
      <c r="B544" s="184" t="s">
        <v>573</v>
      </c>
      <c r="C544" s="173"/>
    </row>
    <row r="545" spans="1:3">
      <c r="A545" s="172">
        <v>20807</v>
      </c>
      <c r="B545" s="184" t="s">
        <v>574</v>
      </c>
      <c r="C545" s="173">
        <f>SUM(C546:C554)</f>
        <v>437</v>
      </c>
    </row>
    <row r="546" spans="1:3">
      <c r="A546" s="172">
        <v>2080701</v>
      </c>
      <c r="B546" s="184" t="s">
        <v>575</v>
      </c>
      <c r="C546" s="173"/>
    </row>
    <row r="547" spans="1:3">
      <c r="A547" s="172">
        <v>2080702</v>
      </c>
      <c r="B547" s="184" t="s">
        <v>576</v>
      </c>
      <c r="C547" s="173"/>
    </row>
    <row r="548" spans="1:3">
      <c r="A548" s="172">
        <v>2080704</v>
      </c>
      <c r="B548" s="184" t="s">
        <v>577</v>
      </c>
      <c r="C548" s="173"/>
    </row>
    <row r="549" spans="1:3">
      <c r="A549" s="172">
        <v>2080705</v>
      </c>
      <c r="B549" s="184" t="s">
        <v>578</v>
      </c>
      <c r="C549" s="173"/>
    </row>
    <row r="550" spans="1:3">
      <c r="A550" s="172">
        <v>2080709</v>
      </c>
      <c r="B550" s="184" t="s">
        <v>579</v>
      </c>
      <c r="C550" s="173"/>
    </row>
    <row r="551" spans="1:3">
      <c r="A551" s="172">
        <v>2080711</v>
      </c>
      <c r="B551" s="184" t="s">
        <v>580</v>
      </c>
      <c r="C551" s="173"/>
    </row>
    <row r="552" spans="1:3">
      <c r="A552" s="172">
        <v>2080712</v>
      </c>
      <c r="B552" s="184" t="s">
        <v>581</v>
      </c>
      <c r="C552" s="173"/>
    </row>
    <row r="553" spans="1:3">
      <c r="A553" s="172">
        <v>2080713</v>
      </c>
      <c r="B553" s="184" t="s">
        <v>582</v>
      </c>
      <c r="C553" s="173"/>
    </row>
    <row r="554" spans="1:3">
      <c r="A554" s="172">
        <v>2080799</v>
      </c>
      <c r="B554" s="184" t="s">
        <v>583</v>
      </c>
      <c r="C554" s="173">
        <v>437</v>
      </c>
    </row>
    <row r="555" spans="1:3">
      <c r="A555" s="172">
        <v>20808</v>
      </c>
      <c r="B555" s="184" t="s">
        <v>584</v>
      </c>
      <c r="C555" s="173">
        <f>SUM(C556:C563)</f>
        <v>207</v>
      </c>
    </row>
    <row r="556" spans="1:3">
      <c r="A556" s="172">
        <v>2080801</v>
      </c>
      <c r="B556" s="184" t="s">
        <v>585</v>
      </c>
      <c r="C556" s="173"/>
    </row>
    <row r="557" spans="1:3">
      <c r="A557" s="172">
        <v>2080802</v>
      </c>
      <c r="B557" s="184" t="s">
        <v>586</v>
      </c>
      <c r="C557" s="173"/>
    </row>
    <row r="558" spans="1:3">
      <c r="A558" s="172">
        <v>2080803</v>
      </c>
      <c r="B558" s="184" t="s">
        <v>587</v>
      </c>
      <c r="C558" s="173"/>
    </row>
    <row r="559" spans="1:3">
      <c r="A559" s="172">
        <v>2080805</v>
      </c>
      <c r="B559" s="184" t="s">
        <v>588</v>
      </c>
      <c r="C559" s="173">
        <v>137</v>
      </c>
    </row>
    <row r="560" spans="1:3">
      <c r="A560" s="172">
        <v>2080806</v>
      </c>
      <c r="B560" s="184" t="s">
        <v>589</v>
      </c>
      <c r="C560" s="173">
        <v>5</v>
      </c>
    </row>
    <row r="561" spans="1:3">
      <c r="A561" s="172">
        <v>2080807</v>
      </c>
      <c r="B561" s="184" t="s">
        <v>590</v>
      </c>
      <c r="C561" s="173"/>
    </row>
    <row r="562" spans="1:3">
      <c r="A562" s="172">
        <v>2080808</v>
      </c>
      <c r="B562" s="184" t="s">
        <v>591</v>
      </c>
      <c r="C562" s="173"/>
    </row>
    <row r="563" spans="1:3">
      <c r="A563" s="172">
        <v>2080899</v>
      </c>
      <c r="B563" s="184" t="s">
        <v>592</v>
      </c>
      <c r="C563" s="173">
        <v>65</v>
      </c>
    </row>
    <row r="564" spans="1:3">
      <c r="A564" s="172">
        <v>20809</v>
      </c>
      <c r="B564" s="184" t="s">
        <v>593</v>
      </c>
      <c r="C564" s="173">
        <f>SUM(C565:C570)</f>
        <v>189</v>
      </c>
    </row>
    <row r="565" spans="1:3">
      <c r="A565" s="172">
        <v>2080901</v>
      </c>
      <c r="B565" s="184" t="s">
        <v>594</v>
      </c>
      <c r="C565" s="173">
        <v>172</v>
      </c>
    </row>
    <row r="566" spans="1:3">
      <c r="A566" s="172">
        <v>2080902</v>
      </c>
      <c r="B566" s="184" t="s">
        <v>595</v>
      </c>
      <c r="C566" s="173">
        <v>2</v>
      </c>
    </row>
    <row r="567" spans="1:3">
      <c r="A567" s="172">
        <v>2080903</v>
      </c>
      <c r="B567" s="184" t="s">
        <v>596</v>
      </c>
      <c r="C567" s="173"/>
    </row>
    <row r="568" spans="1:3">
      <c r="A568" s="172">
        <v>2080904</v>
      </c>
      <c r="B568" s="184" t="s">
        <v>597</v>
      </c>
      <c r="C568" s="173">
        <v>15</v>
      </c>
    </row>
    <row r="569" spans="1:3">
      <c r="A569" s="172">
        <v>2080905</v>
      </c>
      <c r="B569" s="184" t="s">
        <v>598</v>
      </c>
      <c r="C569" s="173"/>
    </row>
    <row r="570" spans="1:3">
      <c r="A570" s="172">
        <v>2080999</v>
      </c>
      <c r="B570" s="184" t="s">
        <v>599</v>
      </c>
      <c r="C570" s="173"/>
    </row>
    <row r="571" spans="1:3">
      <c r="A571" s="172">
        <v>20810</v>
      </c>
      <c r="B571" s="184" t="s">
        <v>600</v>
      </c>
      <c r="C571" s="173">
        <f>SUM(C572:C578)</f>
        <v>32</v>
      </c>
    </row>
    <row r="572" spans="1:3">
      <c r="A572" s="172">
        <v>2081001</v>
      </c>
      <c r="B572" s="184" t="s">
        <v>601</v>
      </c>
      <c r="C572" s="193"/>
    </row>
    <row r="573" spans="1:3">
      <c r="A573" s="172">
        <v>2081002</v>
      </c>
      <c r="B573" s="184" t="s">
        <v>602</v>
      </c>
      <c r="C573" s="193"/>
    </row>
    <row r="574" spans="1:3">
      <c r="A574" s="172">
        <v>2081003</v>
      </c>
      <c r="B574" s="184" t="s">
        <v>603</v>
      </c>
      <c r="C574" s="173"/>
    </row>
    <row r="575" spans="1:3">
      <c r="A575" s="172">
        <v>2081004</v>
      </c>
      <c r="B575" s="184" t="s">
        <v>604</v>
      </c>
      <c r="C575" s="173">
        <v>4</v>
      </c>
    </row>
    <row r="576" spans="1:3">
      <c r="A576" s="172">
        <v>2081005</v>
      </c>
      <c r="B576" s="184" t="s">
        <v>605</v>
      </c>
      <c r="C576" s="173">
        <v>14</v>
      </c>
    </row>
    <row r="577" spans="1:3">
      <c r="A577" s="172">
        <v>2081006</v>
      </c>
      <c r="B577" s="184" t="s">
        <v>606</v>
      </c>
      <c r="C577" s="173"/>
    </row>
    <row r="578" spans="1:3">
      <c r="A578" s="172">
        <v>2081099</v>
      </c>
      <c r="B578" s="184" t="s">
        <v>607</v>
      </c>
      <c r="C578" s="173">
        <v>14</v>
      </c>
    </row>
    <row r="579" spans="1:3">
      <c r="A579" s="172">
        <v>20811</v>
      </c>
      <c r="B579" s="184" t="s">
        <v>608</v>
      </c>
      <c r="C579" s="173">
        <f>SUM(C580:C587)</f>
        <v>650</v>
      </c>
    </row>
    <row r="580" spans="1:3">
      <c r="A580" s="172">
        <v>2081101</v>
      </c>
      <c r="B580" s="184" t="s">
        <v>208</v>
      </c>
      <c r="C580" s="173">
        <v>60</v>
      </c>
    </row>
    <row r="581" spans="1:3">
      <c r="A581" s="172">
        <v>2081102</v>
      </c>
      <c r="B581" s="184" t="s">
        <v>209</v>
      </c>
      <c r="C581" s="173"/>
    </row>
    <row r="582" spans="1:3">
      <c r="A582" s="172">
        <v>2081103</v>
      </c>
      <c r="B582" s="184" t="s">
        <v>210</v>
      </c>
      <c r="C582" s="173"/>
    </row>
    <row r="583" spans="1:3">
      <c r="A583" s="172">
        <v>2081104</v>
      </c>
      <c r="B583" s="184" t="s">
        <v>609</v>
      </c>
      <c r="C583" s="173">
        <v>24</v>
      </c>
    </row>
    <row r="584" spans="1:3">
      <c r="A584" s="172">
        <v>2081105</v>
      </c>
      <c r="B584" s="184" t="s">
        <v>610</v>
      </c>
      <c r="C584" s="173">
        <v>83</v>
      </c>
    </row>
    <row r="585" spans="1:3">
      <c r="A585" s="172">
        <v>2081106</v>
      </c>
      <c r="B585" s="184" t="s">
        <v>611</v>
      </c>
      <c r="C585" s="173"/>
    </row>
    <row r="586" spans="1:3">
      <c r="A586" s="172">
        <v>2081107</v>
      </c>
      <c r="B586" s="184" t="s">
        <v>612</v>
      </c>
      <c r="C586" s="173">
        <v>315</v>
      </c>
    </row>
    <row r="587" spans="1:3">
      <c r="A587" s="172">
        <v>2081199</v>
      </c>
      <c r="B587" s="184" t="s">
        <v>613</v>
      </c>
      <c r="C587" s="173">
        <v>168</v>
      </c>
    </row>
    <row r="588" spans="1:3">
      <c r="A588" s="172">
        <v>20816</v>
      </c>
      <c r="B588" s="184" t="s">
        <v>614</v>
      </c>
      <c r="C588" s="173">
        <f>SUM(C589:C592)</f>
        <v>91</v>
      </c>
    </row>
    <row r="589" spans="1:3">
      <c r="A589" s="172">
        <v>2081601</v>
      </c>
      <c r="B589" s="184" t="s">
        <v>208</v>
      </c>
      <c r="C589" s="173">
        <v>91</v>
      </c>
    </row>
    <row r="590" spans="1:3">
      <c r="A590" s="172">
        <v>2081602</v>
      </c>
      <c r="B590" s="184" t="s">
        <v>209</v>
      </c>
      <c r="C590" s="173"/>
    </row>
    <row r="591" spans="1:3">
      <c r="A591" s="172">
        <v>2081603</v>
      </c>
      <c r="B591" s="184" t="s">
        <v>210</v>
      </c>
      <c r="C591" s="173"/>
    </row>
    <row r="592" spans="1:3">
      <c r="A592" s="172">
        <v>2081699</v>
      </c>
      <c r="B592" s="184" t="s">
        <v>615</v>
      </c>
      <c r="C592" s="173"/>
    </row>
    <row r="593" spans="1:3">
      <c r="A593" s="172">
        <v>20819</v>
      </c>
      <c r="B593" s="184" t="s">
        <v>616</v>
      </c>
      <c r="C593" s="173"/>
    </row>
    <row r="594" spans="1:3">
      <c r="A594" s="172">
        <v>2081901</v>
      </c>
      <c r="B594" s="184" t="s">
        <v>617</v>
      </c>
      <c r="C594" s="173"/>
    </row>
    <row r="595" spans="1:3">
      <c r="A595" s="172">
        <v>2081902</v>
      </c>
      <c r="B595" s="184" t="s">
        <v>618</v>
      </c>
      <c r="C595" s="173"/>
    </row>
    <row r="596" spans="1:3">
      <c r="A596" s="172">
        <v>20820</v>
      </c>
      <c r="B596" s="184" t="s">
        <v>619</v>
      </c>
      <c r="C596" s="173"/>
    </row>
    <row r="597" spans="1:3">
      <c r="A597" s="172">
        <v>2082001</v>
      </c>
      <c r="B597" s="184" t="s">
        <v>620</v>
      </c>
      <c r="C597" s="173"/>
    </row>
    <row r="598" spans="1:3">
      <c r="A598" s="172">
        <v>2082002</v>
      </c>
      <c r="B598" s="184" t="s">
        <v>621</v>
      </c>
      <c r="C598" s="173"/>
    </row>
    <row r="599" spans="1:3">
      <c r="A599" s="172">
        <v>20821</v>
      </c>
      <c r="B599" s="184" t="s">
        <v>622</v>
      </c>
      <c r="C599" s="173">
        <v>3947</v>
      </c>
    </row>
    <row r="600" spans="1:3">
      <c r="A600" s="172">
        <v>2082101</v>
      </c>
      <c r="B600" s="184" t="s">
        <v>623</v>
      </c>
      <c r="C600" s="173">
        <v>3947</v>
      </c>
    </row>
    <row r="601" spans="1:3">
      <c r="A601" s="172">
        <v>2082102</v>
      </c>
      <c r="B601" s="184" t="s">
        <v>624</v>
      </c>
      <c r="C601" s="173"/>
    </row>
    <row r="602" spans="1:3">
      <c r="A602" s="172">
        <v>20824</v>
      </c>
      <c r="B602" s="184" t="s">
        <v>625</v>
      </c>
      <c r="C602" s="173"/>
    </row>
    <row r="603" spans="1:3">
      <c r="A603" s="172">
        <v>2082401</v>
      </c>
      <c r="B603" s="184" t="s">
        <v>626</v>
      </c>
      <c r="C603" s="173"/>
    </row>
    <row r="604" spans="1:3">
      <c r="A604" s="172">
        <v>2082402</v>
      </c>
      <c r="B604" s="184" t="s">
        <v>627</v>
      </c>
      <c r="C604" s="173"/>
    </row>
    <row r="605" spans="1:3">
      <c r="A605" s="172">
        <v>20825</v>
      </c>
      <c r="B605" s="184" t="s">
        <v>628</v>
      </c>
      <c r="C605" s="173"/>
    </row>
    <row r="606" spans="1:3">
      <c r="A606" s="172">
        <v>2082501</v>
      </c>
      <c r="B606" s="184" t="s">
        <v>629</v>
      </c>
      <c r="C606" s="173"/>
    </row>
    <row r="607" spans="1:3">
      <c r="A607" s="172">
        <v>2082502</v>
      </c>
      <c r="B607" s="184" t="s">
        <v>630</v>
      </c>
      <c r="C607" s="173"/>
    </row>
    <row r="608" spans="1:3">
      <c r="A608" s="172">
        <v>20826</v>
      </c>
      <c r="B608" s="184" t="s">
        <v>631</v>
      </c>
      <c r="C608" s="173">
        <f>SUM(C609:C611)</f>
        <v>5135</v>
      </c>
    </row>
    <row r="609" spans="1:3">
      <c r="A609" s="172">
        <v>2082601</v>
      </c>
      <c r="B609" s="184" t="s">
        <v>632</v>
      </c>
      <c r="C609" s="173"/>
    </row>
    <row r="610" spans="1:3">
      <c r="A610" s="172">
        <v>2082602</v>
      </c>
      <c r="B610" s="184" t="s">
        <v>633</v>
      </c>
      <c r="C610" s="173">
        <v>5135</v>
      </c>
    </row>
    <row r="611" spans="1:3">
      <c r="A611" s="172">
        <v>2082699</v>
      </c>
      <c r="B611" s="184" t="s">
        <v>634</v>
      </c>
      <c r="C611" s="173"/>
    </row>
    <row r="612" spans="1:3">
      <c r="A612" s="172">
        <v>20827</v>
      </c>
      <c r="B612" s="184" t="s">
        <v>635</v>
      </c>
      <c r="C612" s="173"/>
    </row>
    <row r="613" spans="1:3">
      <c r="A613" s="172">
        <v>2082701</v>
      </c>
      <c r="B613" s="184" t="s">
        <v>636</v>
      </c>
      <c r="C613" s="173"/>
    </row>
    <row r="614" spans="1:3">
      <c r="A614" s="172">
        <v>2082702</v>
      </c>
      <c r="B614" s="184" t="s">
        <v>637</v>
      </c>
      <c r="C614" s="173"/>
    </row>
    <row r="615" spans="1:3">
      <c r="A615" s="172">
        <v>2082799</v>
      </c>
      <c r="B615" s="184" t="s">
        <v>638</v>
      </c>
      <c r="C615" s="173"/>
    </row>
    <row r="616" spans="1:3">
      <c r="A616" s="172">
        <v>20828</v>
      </c>
      <c r="B616" s="194" t="s">
        <v>639</v>
      </c>
      <c r="C616" s="173">
        <f>SUM(C617:C623)</f>
        <v>958</v>
      </c>
    </row>
    <row r="617" spans="1:3">
      <c r="A617" s="172">
        <v>2082801</v>
      </c>
      <c r="B617" s="184" t="s">
        <v>208</v>
      </c>
      <c r="C617" s="173">
        <v>157</v>
      </c>
    </row>
    <row r="618" spans="1:3">
      <c r="A618" s="172">
        <v>2082802</v>
      </c>
      <c r="B618" s="184" t="s">
        <v>209</v>
      </c>
      <c r="C618" s="173"/>
    </row>
    <row r="619" spans="1:3">
      <c r="A619" s="172">
        <v>2082803</v>
      </c>
      <c r="B619" s="184" t="s">
        <v>210</v>
      </c>
      <c r="C619" s="173"/>
    </row>
    <row r="620" spans="1:3">
      <c r="A620" s="172">
        <v>2082804</v>
      </c>
      <c r="B620" s="184" t="s">
        <v>640</v>
      </c>
      <c r="C620" s="173"/>
    </row>
    <row r="621" spans="1:3">
      <c r="A621" s="172">
        <v>2082805</v>
      </c>
      <c r="B621" s="184" t="s">
        <v>641</v>
      </c>
      <c r="C621" s="173"/>
    </row>
    <row r="622" spans="1:3">
      <c r="A622" s="172">
        <v>2082850</v>
      </c>
      <c r="B622" s="184" t="s">
        <v>217</v>
      </c>
      <c r="C622" s="173"/>
    </row>
    <row r="623" spans="1:3">
      <c r="A623" s="172">
        <v>2082899</v>
      </c>
      <c r="B623" s="184" t="s">
        <v>642</v>
      </c>
      <c r="C623" s="173">
        <v>801</v>
      </c>
    </row>
    <row r="624" spans="1:3">
      <c r="A624" s="172">
        <v>20830</v>
      </c>
      <c r="B624" s="184" t="s">
        <v>643</v>
      </c>
      <c r="C624" s="173"/>
    </row>
    <row r="625" spans="1:3">
      <c r="A625" s="172">
        <v>2083001</v>
      </c>
      <c r="B625" s="184" t="s">
        <v>644</v>
      </c>
      <c r="C625" s="173"/>
    </row>
    <row r="626" spans="1:3">
      <c r="A626" s="172">
        <v>2083099</v>
      </c>
      <c r="B626" s="184" t="s">
        <v>645</v>
      </c>
      <c r="C626" s="173"/>
    </row>
    <row r="627" spans="1:3">
      <c r="A627" s="172">
        <v>2089999</v>
      </c>
      <c r="B627" s="184" t="s">
        <v>646</v>
      </c>
      <c r="C627" s="173">
        <v>2105</v>
      </c>
    </row>
    <row r="628" spans="1:3">
      <c r="A628" s="172">
        <v>210</v>
      </c>
      <c r="B628" s="184" t="s">
        <v>647</v>
      </c>
      <c r="C628" s="173">
        <f>C629+C634+C649+C653+C665+C668+C672+C677+C681+C685+C688+C697+C698</f>
        <v>14628</v>
      </c>
    </row>
    <row r="629" spans="1:3">
      <c r="A629" s="172">
        <v>21001</v>
      </c>
      <c r="B629" s="184" t="s">
        <v>648</v>
      </c>
      <c r="C629" s="173">
        <f>SUM(C630:C633)</f>
        <v>1675</v>
      </c>
    </row>
    <row r="630" spans="1:3">
      <c r="A630" s="172">
        <v>2100101</v>
      </c>
      <c r="B630" s="184" t="s">
        <v>208</v>
      </c>
      <c r="C630" s="173">
        <v>301</v>
      </c>
    </row>
    <row r="631" spans="1:3">
      <c r="A631" s="172">
        <v>2100102</v>
      </c>
      <c r="B631" s="184" t="s">
        <v>209</v>
      </c>
      <c r="C631" s="173"/>
    </row>
    <row r="632" spans="1:3">
      <c r="A632" s="172">
        <v>2100103</v>
      </c>
      <c r="B632" s="184" t="s">
        <v>210</v>
      </c>
      <c r="C632" s="173"/>
    </row>
    <row r="633" spans="1:3">
      <c r="A633" s="172">
        <v>2100199</v>
      </c>
      <c r="B633" s="184" t="s">
        <v>649</v>
      </c>
      <c r="C633" s="173">
        <v>1374</v>
      </c>
    </row>
    <row r="634" spans="1:3">
      <c r="A634" s="172">
        <v>21002</v>
      </c>
      <c r="B634" s="184" t="s">
        <v>650</v>
      </c>
      <c r="C634" s="173">
        <f>SUM(C635:C648)</f>
        <v>3289</v>
      </c>
    </row>
    <row r="635" spans="1:3">
      <c r="A635" s="172">
        <v>2100201</v>
      </c>
      <c r="B635" s="184" t="s">
        <v>651</v>
      </c>
      <c r="C635" s="173">
        <v>1963</v>
      </c>
    </row>
    <row r="636" spans="1:3">
      <c r="A636" s="172">
        <v>2100202</v>
      </c>
      <c r="B636" s="184" t="s">
        <v>652</v>
      </c>
      <c r="C636" s="173">
        <v>1250</v>
      </c>
    </row>
    <row r="637" spans="1:3">
      <c r="A637" s="172">
        <v>2100203</v>
      </c>
      <c r="B637" s="184" t="s">
        <v>653</v>
      </c>
      <c r="C637" s="173"/>
    </row>
    <row r="638" spans="1:3">
      <c r="A638" s="172">
        <v>2100204</v>
      </c>
      <c r="B638" s="184" t="s">
        <v>654</v>
      </c>
      <c r="C638" s="193"/>
    </row>
    <row r="639" spans="1:3">
      <c r="A639" s="172">
        <v>2100205</v>
      </c>
      <c r="B639" s="184" t="s">
        <v>655</v>
      </c>
      <c r="C639" s="193"/>
    </row>
    <row r="640" spans="1:3">
      <c r="A640" s="172">
        <v>2100206</v>
      </c>
      <c r="B640" s="184" t="s">
        <v>656</v>
      </c>
      <c r="C640" s="193"/>
    </row>
    <row r="641" spans="1:3">
      <c r="A641" s="172">
        <v>2100207</v>
      </c>
      <c r="B641" s="184" t="s">
        <v>657</v>
      </c>
      <c r="C641" s="173"/>
    </row>
    <row r="642" spans="1:3">
      <c r="A642" s="172">
        <v>2100208</v>
      </c>
      <c r="B642" s="184" t="s">
        <v>658</v>
      </c>
      <c r="C642" s="173"/>
    </row>
    <row r="643" spans="1:3">
      <c r="A643" s="172">
        <v>2100209</v>
      </c>
      <c r="B643" s="184" t="s">
        <v>659</v>
      </c>
      <c r="C643" s="173"/>
    </row>
    <row r="644" spans="1:3">
      <c r="A644" s="172">
        <v>2100210</v>
      </c>
      <c r="B644" s="184" t="s">
        <v>660</v>
      </c>
      <c r="C644" s="173"/>
    </row>
    <row r="645" spans="1:3">
      <c r="A645" s="172">
        <v>2100211</v>
      </c>
      <c r="B645" s="184" t="s">
        <v>661</v>
      </c>
      <c r="C645" s="173"/>
    </row>
    <row r="646" spans="1:3">
      <c r="A646" s="172">
        <v>2100212</v>
      </c>
      <c r="B646" s="184" t="s">
        <v>662</v>
      </c>
      <c r="C646" s="173"/>
    </row>
    <row r="647" spans="1:3">
      <c r="A647" s="172">
        <v>2100213</v>
      </c>
      <c r="B647" s="184" t="s">
        <v>663</v>
      </c>
      <c r="C647" s="173"/>
    </row>
    <row r="648" spans="1:3">
      <c r="A648" s="172">
        <v>2100299</v>
      </c>
      <c r="B648" s="184" t="s">
        <v>664</v>
      </c>
      <c r="C648" s="173">
        <v>76</v>
      </c>
    </row>
    <row r="649" spans="1:3">
      <c r="A649" s="172">
        <v>21003</v>
      </c>
      <c r="B649" s="184" t="s">
        <v>665</v>
      </c>
      <c r="C649" s="173">
        <f>SUM(C650:C652)</f>
        <v>2181</v>
      </c>
    </row>
    <row r="650" spans="1:3">
      <c r="A650" s="172">
        <v>2100301</v>
      </c>
      <c r="B650" s="184" t="s">
        <v>666</v>
      </c>
      <c r="C650" s="173"/>
    </row>
    <row r="651" spans="1:3">
      <c r="A651" s="172">
        <v>2100302</v>
      </c>
      <c r="B651" s="184" t="s">
        <v>667</v>
      </c>
      <c r="C651" s="173">
        <v>1876</v>
      </c>
    </row>
    <row r="652" spans="1:3">
      <c r="A652" s="172">
        <v>2100399</v>
      </c>
      <c r="B652" s="184" t="s">
        <v>668</v>
      </c>
      <c r="C652" s="173">
        <v>305</v>
      </c>
    </row>
    <row r="653" spans="1:3">
      <c r="A653" s="172">
        <v>21004</v>
      </c>
      <c r="B653" s="184" t="s">
        <v>669</v>
      </c>
      <c r="C653" s="173">
        <f>SUM(C654:C664)</f>
        <v>5506</v>
      </c>
    </row>
    <row r="654" spans="1:3">
      <c r="A654" s="172">
        <v>2100401</v>
      </c>
      <c r="B654" s="184" t="s">
        <v>670</v>
      </c>
      <c r="C654" s="173">
        <v>650</v>
      </c>
    </row>
    <row r="655" spans="1:3">
      <c r="A655" s="172">
        <v>2100402</v>
      </c>
      <c r="B655" s="184" t="s">
        <v>671</v>
      </c>
      <c r="C655" s="173">
        <v>395</v>
      </c>
    </row>
    <row r="656" spans="1:3">
      <c r="A656" s="172">
        <v>2100403</v>
      </c>
      <c r="B656" s="184" t="s">
        <v>672</v>
      </c>
      <c r="C656" s="173">
        <v>373</v>
      </c>
    </row>
    <row r="657" spans="1:3">
      <c r="A657" s="172">
        <v>2100404</v>
      </c>
      <c r="B657" s="184" t="s">
        <v>673</v>
      </c>
      <c r="C657" s="173"/>
    </row>
    <row r="658" spans="1:3">
      <c r="A658" s="172">
        <v>2100405</v>
      </c>
      <c r="B658" s="184" t="s">
        <v>674</v>
      </c>
      <c r="C658" s="173"/>
    </row>
    <row r="659" spans="1:3">
      <c r="A659" s="172">
        <v>2100406</v>
      </c>
      <c r="B659" s="184" t="s">
        <v>675</v>
      </c>
      <c r="C659" s="173"/>
    </row>
    <row r="660" spans="1:3">
      <c r="A660" s="172">
        <v>2100407</v>
      </c>
      <c r="B660" s="184" t="s">
        <v>676</v>
      </c>
      <c r="C660" s="173"/>
    </row>
    <row r="661" spans="1:3">
      <c r="A661" s="172">
        <v>2100408</v>
      </c>
      <c r="B661" s="184" t="s">
        <v>677</v>
      </c>
      <c r="C661" s="173">
        <v>2407</v>
      </c>
    </row>
    <row r="662" spans="1:3">
      <c r="A662" s="172">
        <v>2100409</v>
      </c>
      <c r="B662" s="184" t="s">
        <v>678</v>
      </c>
      <c r="C662" s="173">
        <v>1160</v>
      </c>
    </row>
    <row r="663" spans="1:3">
      <c r="A663" s="172">
        <v>2100410</v>
      </c>
      <c r="B663" s="184" t="s">
        <v>679</v>
      </c>
      <c r="C663" s="173"/>
    </row>
    <row r="664" spans="1:3">
      <c r="A664" s="172">
        <v>2100499</v>
      </c>
      <c r="B664" s="184" t="s">
        <v>680</v>
      </c>
      <c r="C664" s="173">
        <v>521</v>
      </c>
    </row>
    <row r="665" spans="1:3">
      <c r="A665" s="172">
        <v>21006</v>
      </c>
      <c r="B665" s="184" t="s">
        <v>681</v>
      </c>
      <c r="C665" s="173">
        <v>74</v>
      </c>
    </row>
    <row r="666" spans="1:3">
      <c r="A666" s="172">
        <v>2100601</v>
      </c>
      <c r="B666" s="184" t="s">
        <v>682</v>
      </c>
      <c r="C666" s="173"/>
    </row>
    <row r="667" spans="1:3">
      <c r="A667" s="172">
        <v>2100699</v>
      </c>
      <c r="B667" s="184" t="s">
        <v>683</v>
      </c>
      <c r="C667" s="173">
        <v>74</v>
      </c>
    </row>
    <row r="668" spans="1:3">
      <c r="A668" s="172">
        <v>21007</v>
      </c>
      <c r="B668" s="184" t="s">
        <v>684</v>
      </c>
      <c r="C668" s="173">
        <v>26</v>
      </c>
    </row>
    <row r="669" spans="1:3">
      <c r="A669" s="172">
        <v>2100716</v>
      </c>
      <c r="B669" s="184" t="s">
        <v>685</v>
      </c>
      <c r="C669" s="173"/>
    </row>
    <row r="670" spans="1:3">
      <c r="A670" s="172">
        <v>2100717</v>
      </c>
      <c r="B670" s="184" t="s">
        <v>686</v>
      </c>
      <c r="C670" s="173">
        <v>26</v>
      </c>
    </row>
    <row r="671" spans="1:3">
      <c r="A671" s="172">
        <v>2100799</v>
      </c>
      <c r="B671" s="184" t="s">
        <v>687</v>
      </c>
      <c r="C671" s="173"/>
    </row>
    <row r="672" spans="1:3">
      <c r="A672" s="172">
        <v>21011</v>
      </c>
      <c r="B672" s="184" t="s">
        <v>688</v>
      </c>
      <c r="C672" s="173"/>
    </row>
    <row r="673" spans="1:3">
      <c r="A673" s="172">
        <v>2101101</v>
      </c>
      <c r="B673" s="184" t="s">
        <v>689</v>
      </c>
      <c r="C673" s="173"/>
    </row>
    <row r="674" spans="1:3">
      <c r="A674" s="172">
        <v>2101102</v>
      </c>
      <c r="B674" s="184" t="s">
        <v>690</v>
      </c>
      <c r="C674" s="173"/>
    </row>
    <row r="675" spans="1:3">
      <c r="A675" s="172">
        <v>2101103</v>
      </c>
      <c r="B675" s="184" t="s">
        <v>691</v>
      </c>
      <c r="C675" s="173"/>
    </row>
    <row r="676" spans="1:3">
      <c r="A676" s="172">
        <v>2101199</v>
      </c>
      <c r="B676" s="184" t="s">
        <v>692</v>
      </c>
      <c r="C676" s="173"/>
    </row>
    <row r="677" spans="1:3">
      <c r="A677" s="172">
        <v>21012</v>
      </c>
      <c r="B677" s="184" t="s">
        <v>693</v>
      </c>
      <c r="C677" s="173"/>
    </row>
    <row r="678" spans="1:3">
      <c r="A678" s="172">
        <v>2101201</v>
      </c>
      <c r="B678" s="184" t="s">
        <v>694</v>
      </c>
      <c r="C678" s="173"/>
    </row>
    <row r="679" spans="1:3">
      <c r="A679" s="172">
        <v>2101202</v>
      </c>
      <c r="B679" s="184" t="s">
        <v>695</v>
      </c>
      <c r="C679" s="173"/>
    </row>
    <row r="680" spans="1:3">
      <c r="A680" s="172">
        <v>2101299</v>
      </c>
      <c r="B680" s="184" t="s">
        <v>696</v>
      </c>
      <c r="C680" s="173"/>
    </row>
    <row r="681" spans="1:3">
      <c r="A681" s="172">
        <v>21013</v>
      </c>
      <c r="B681" s="184" t="s">
        <v>697</v>
      </c>
      <c r="C681" s="173"/>
    </row>
    <row r="682" spans="1:3">
      <c r="A682" s="172">
        <v>2101301</v>
      </c>
      <c r="B682" s="184" t="s">
        <v>698</v>
      </c>
      <c r="C682" s="173"/>
    </row>
    <row r="683" spans="1:3">
      <c r="A683" s="172">
        <v>2101302</v>
      </c>
      <c r="B683" s="184" t="s">
        <v>699</v>
      </c>
      <c r="C683" s="173"/>
    </row>
    <row r="684" spans="1:3">
      <c r="A684" s="172">
        <v>2101399</v>
      </c>
      <c r="B684" s="184" t="s">
        <v>700</v>
      </c>
      <c r="C684" s="173"/>
    </row>
    <row r="685" spans="1:3">
      <c r="A685" s="172">
        <v>21014</v>
      </c>
      <c r="B685" s="184" t="s">
        <v>701</v>
      </c>
      <c r="C685" s="173">
        <v>6</v>
      </c>
    </row>
    <row r="686" spans="1:3">
      <c r="A686" s="172">
        <v>2101401</v>
      </c>
      <c r="B686" s="184" t="s">
        <v>702</v>
      </c>
      <c r="C686" s="173">
        <v>2</v>
      </c>
    </row>
    <row r="687" spans="1:3">
      <c r="A687" s="172">
        <v>2101499</v>
      </c>
      <c r="B687" s="184" t="s">
        <v>703</v>
      </c>
      <c r="C687" s="173">
        <v>4</v>
      </c>
    </row>
    <row r="688" spans="1:3">
      <c r="A688" s="172">
        <v>21015</v>
      </c>
      <c r="B688" s="184" t="s">
        <v>704</v>
      </c>
      <c r="C688" s="173">
        <f>SUM(C689:C696)</f>
        <v>1827</v>
      </c>
    </row>
    <row r="689" spans="1:3">
      <c r="A689" s="172">
        <v>2101501</v>
      </c>
      <c r="B689" s="184" t="s">
        <v>208</v>
      </c>
      <c r="C689" s="173">
        <v>64</v>
      </c>
    </row>
    <row r="690" spans="1:3">
      <c r="A690" s="172">
        <v>2101502</v>
      </c>
      <c r="B690" s="184" t="s">
        <v>209</v>
      </c>
      <c r="C690" s="173"/>
    </row>
    <row r="691" spans="1:3">
      <c r="A691" s="172">
        <v>2101503</v>
      </c>
      <c r="B691" s="184" t="s">
        <v>210</v>
      </c>
      <c r="C691" s="173"/>
    </row>
    <row r="692" spans="1:3">
      <c r="A692" s="172">
        <v>2101504</v>
      </c>
      <c r="B692" s="184" t="s">
        <v>249</v>
      </c>
      <c r="C692" s="173"/>
    </row>
    <row r="693" spans="1:3">
      <c r="A693" s="172">
        <v>2101505</v>
      </c>
      <c r="B693" s="184" t="s">
        <v>705</v>
      </c>
      <c r="C693" s="173">
        <v>20</v>
      </c>
    </row>
    <row r="694" spans="1:3">
      <c r="A694" s="172">
        <v>2101506</v>
      </c>
      <c r="B694" s="184" t="s">
        <v>706</v>
      </c>
      <c r="C694" s="173"/>
    </row>
    <row r="695" spans="1:3">
      <c r="A695" s="172">
        <v>2101550</v>
      </c>
      <c r="B695" s="184" t="s">
        <v>217</v>
      </c>
      <c r="C695" s="173">
        <v>395</v>
      </c>
    </row>
    <row r="696" spans="1:3">
      <c r="A696" s="172">
        <v>2101599</v>
      </c>
      <c r="B696" s="184" t="s">
        <v>707</v>
      </c>
      <c r="C696" s="173">
        <v>1348</v>
      </c>
    </row>
    <row r="697" spans="1:3">
      <c r="A697" s="172">
        <v>21016</v>
      </c>
      <c r="B697" s="184" t="s">
        <v>708</v>
      </c>
      <c r="C697" s="173">
        <v>44</v>
      </c>
    </row>
    <row r="698" spans="1:3">
      <c r="A698" s="172">
        <v>21099</v>
      </c>
      <c r="B698" s="195" t="s">
        <v>709</v>
      </c>
      <c r="C698" s="173"/>
    </row>
    <row r="699" spans="1:3">
      <c r="A699" s="172">
        <v>211</v>
      </c>
      <c r="B699" s="195" t="s">
        <v>710</v>
      </c>
      <c r="C699" s="173">
        <f>C700+C710+C714+C723+C730+C737+C770</f>
        <v>3016</v>
      </c>
    </row>
    <row r="700" spans="1:3">
      <c r="A700" s="172">
        <v>21101</v>
      </c>
      <c r="B700" s="195" t="s">
        <v>711</v>
      </c>
      <c r="C700" s="173">
        <f>SUM(C701:C709)</f>
        <v>40</v>
      </c>
    </row>
    <row r="701" spans="1:3">
      <c r="A701" s="172">
        <v>2110101</v>
      </c>
      <c r="B701" s="195" t="s">
        <v>208</v>
      </c>
      <c r="C701" s="173"/>
    </row>
    <row r="702" spans="1:3">
      <c r="A702" s="172">
        <v>2110102</v>
      </c>
      <c r="B702" s="195" t="s">
        <v>209</v>
      </c>
      <c r="C702" s="173"/>
    </row>
    <row r="703" spans="1:3">
      <c r="A703" s="172">
        <v>2110103</v>
      </c>
      <c r="B703" s="195" t="s">
        <v>210</v>
      </c>
      <c r="C703" s="173"/>
    </row>
    <row r="704" spans="1:3">
      <c r="A704" s="172">
        <v>2110104</v>
      </c>
      <c r="B704" s="195" t="s">
        <v>712</v>
      </c>
      <c r="C704" s="173"/>
    </row>
    <row r="705" spans="1:3">
      <c r="A705" s="172">
        <v>2110105</v>
      </c>
      <c r="B705" s="195" t="s">
        <v>713</v>
      </c>
      <c r="C705" s="173"/>
    </row>
    <row r="706" spans="1:3">
      <c r="A706" s="172">
        <v>2110106</v>
      </c>
      <c r="B706" s="195" t="s">
        <v>714</v>
      </c>
      <c r="C706" s="173"/>
    </row>
    <row r="707" spans="1:3">
      <c r="A707" s="172">
        <v>2110107</v>
      </c>
      <c r="B707" s="195" t="s">
        <v>715</v>
      </c>
      <c r="C707" s="173"/>
    </row>
    <row r="708" spans="1:3">
      <c r="A708" s="172">
        <v>2110108</v>
      </c>
      <c r="B708" s="195" t="s">
        <v>716</v>
      </c>
      <c r="C708" s="173"/>
    </row>
    <row r="709" spans="1:3">
      <c r="A709" s="172">
        <v>2110199</v>
      </c>
      <c r="B709" s="195" t="s">
        <v>717</v>
      </c>
      <c r="C709" s="173">
        <v>40</v>
      </c>
    </row>
    <row r="710" spans="1:3">
      <c r="A710" s="172">
        <v>21102</v>
      </c>
      <c r="B710" s="195" t="s">
        <v>718</v>
      </c>
      <c r="C710" s="193"/>
    </row>
    <row r="711" spans="1:3">
      <c r="A711" s="172">
        <v>2110203</v>
      </c>
      <c r="B711" s="195" t="s">
        <v>719</v>
      </c>
      <c r="C711" s="193"/>
    </row>
    <row r="712" spans="1:3">
      <c r="A712" s="172">
        <v>2110204</v>
      </c>
      <c r="B712" s="195" t="s">
        <v>720</v>
      </c>
      <c r="C712" s="193"/>
    </row>
    <row r="713" spans="1:3">
      <c r="A713" s="172">
        <v>2110299</v>
      </c>
      <c r="B713" s="195" t="s">
        <v>721</v>
      </c>
      <c r="C713" s="193"/>
    </row>
    <row r="714" spans="1:3">
      <c r="A714" s="172">
        <v>21103</v>
      </c>
      <c r="B714" s="195" t="s">
        <v>722</v>
      </c>
      <c r="C714" s="193">
        <v>213</v>
      </c>
    </row>
    <row r="715" spans="1:3">
      <c r="A715" s="172">
        <v>2110301</v>
      </c>
      <c r="B715" s="195" t="s">
        <v>723</v>
      </c>
      <c r="C715" s="193">
        <v>183</v>
      </c>
    </row>
    <row r="716" spans="1:3">
      <c r="A716" s="172">
        <v>2110302</v>
      </c>
      <c r="B716" s="195" t="s">
        <v>724</v>
      </c>
      <c r="C716" s="193">
        <v>30</v>
      </c>
    </row>
    <row r="717" spans="1:3">
      <c r="A717" s="172">
        <v>2110303</v>
      </c>
      <c r="B717" s="195" t="s">
        <v>725</v>
      </c>
      <c r="C717" s="193"/>
    </row>
    <row r="718" spans="1:3">
      <c r="A718" s="172">
        <v>2110304</v>
      </c>
      <c r="B718" s="195" t="s">
        <v>726</v>
      </c>
      <c r="C718" s="193"/>
    </row>
    <row r="719" spans="1:3">
      <c r="A719" s="172">
        <v>2110305</v>
      </c>
      <c r="B719" s="195" t="s">
        <v>727</v>
      </c>
      <c r="C719" s="193"/>
    </row>
    <row r="720" spans="1:3">
      <c r="A720" s="172">
        <v>2110306</v>
      </c>
      <c r="B720" s="195" t="s">
        <v>728</v>
      </c>
      <c r="C720" s="193"/>
    </row>
    <row r="721" spans="1:3">
      <c r="A721" s="172">
        <v>2110307</v>
      </c>
      <c r="B721" s="195" t="s">
        <v>729</v>
      </c>
      <c r="C721" s="193"/>
    </row>
    <row r="722" spans="1:3">
      <c r="A722" s="172">
        <v>2110399</v>
      </c>
      <c r="B722" s="195" t="s">
        <v>730</v>
      </c>
      <c r="C722" s="193"/>
    </row>
    <row r="723" spans="1:3">
      <c r="A723" s="172">
        <v>21104</v>
      </c>
      <c r="B723" s="195" t="s">
        <v>731</v>
      </c>
      <c r="C723" s="193">
        <v>1760</v>
      </c>
    </row>
    <row r="724" spans="1:3">
      <c r="A724" s="172">
        <v>2110401</v>
      </c>
      <c r="B724" s="195" t="s">
        <v>732</v>
      </c>
      <c r="C724" s="193">
        <v>1760</v>
      </c>
    </row>
    <row r="725" spans="1:3">
      <c r="A725" s="172">
        <v>2110402</v>
      </c>
      <c r="B725" s="195" t="s">
        <v>733</v>
      </c>
      <c r="C725" s="193"/>
    </row>
    <row r="726" spans="1:3">
      <c r="A726" s="172">
        <v>2110404</v>
      </c>
      <c r="B726" s="195" t="s">
        <v>734</v>
      </c>
      <c r="C726" s="193"/>
    </row>
    <row r="727" spans="1:3">
      <c r="A727" s="172">
        <v>2110405</v>
      </c>
      <c r="B727" s="195" t="s">
        <v>735</v>
      </c>
      <c r="C727" s="193"/>
    </row>
    <row r="728" spans="1:3">
      <c r="A728" s="172">
        <v>2110406</v>
      </c>
      <c r="B728" s="195" t="s">
        <v>736</v>
      </c>
      <c r="C728" s="193"/>
    </row>
    <row r="729" spans="1:3">
      <c r="A729" s="172">
        <v>2110499</v>
      </c>
      <c r="B729" s="195" t="s">
        <v>737</v>
      </c>
      <c r="C729" s="193"/>
    </row>
    <row r="730" spans="1:3">
      <c r="A730" s="172">
        <v>21105</v>
      </c>
      <c r="B730" s="195" t="s">
        <v>738</v>
      </c>
      <c r="C730" s="173">
        <v>276</v>
      </c>
    </row>
    <row r="731" spans="1:3">
      <c r="A731" s="172">
        <v>2110501</v>
      </c>
      <c r="B731" s="195" t="s">
        <v>739</v>
      </c>
      <c r="C731" s="173">
        <v>242</v>
      </c>
    </row>
    <row r="732" spans="1:3">
      <c r="A732" s="172">
        <v>2110502</v>
      </c>
      <c r="B732" s="195" t="s">
        <v>740</v>
      </c>
      <c r="C732" s="173">
        <v>34</v>
      </c>
    </row>
    <row r="733" spans="1:3">
      <c r="A733" s="172">
        <v>2110503</v>
      </c>
      <c r="B733" s="195" t="s">
        <v>741</v>
      </c>
      <c r="C733" s="173"/>
    </row>
    <row r="734" spans="1:3">
      <c r="A734" s="172">
        <v>2110506</v>
      </c>
      <c r="B734" s="195" t="s">
        <v>742</v>
      </c>
      <c r="C734" s="173"/>
    </row>
    <row r="735" spans="1:3">
      <c r="A735" s="172">
        <v>2110507</v>
      </c>
      <c r="B735" s="195" t="s">
        <v>743</v>
      </c>
      <c r="C735" s="173"/>
    </row>
    <row r="736" spans="1:3">
      <c r="A736" s="172">
        <v>2110599</v>
      </c>
      <c r="B736" s="195" t="s">
        <v>744</v>
      </c>
      <c r="C736" s="173"/>
    </row>
    <row r="737" spans="1:3">
      <c r="A737" s="172">
        <v>21106</v>
      </c>
      <c r="B737" s="195" t="s">
        <v>745</v>
      </c>
      <c r="C737" s="173">
        <v>160</v>
      </c>
    </row>
    <row r="738" spans="1:3">
      <c r="A738" s="172">
        <v>2110602</v>
      </c>
      <c r="B738" s="195" t="s">
        <v>746</v>
      </c>
      <c r="C738" s="173">
        <v>160</v>
      </c>
    </row>
    <row r="739" spans="1:3">
      <c r="A739" s="172">
        <v>2110603</v>
      </c>
      <c r="B739" s="195" t="s">
        <v>747</v>
      </c>
      <c r="C739" s="173"/>
    </row>
    <row r="740" spans="1:3">
      <c r="A740" s="172">
        <v>2110604</v>
      </c>
      <c r="B740" s="195" t="s">
        <v>748</v>
      </c>
      <c r="C740" s="173"/>
    </row>
    <row r="741" spans="1:3">
      <c r="A741" s="172">
        <v>2110605</v>
      </c>
      <c r="B741" s="195" t="s">
        <v>749</v>
      </c>
      <c r="C741" s="173"/>
    </row>
    <row r="742" spans="1:3">
      <c r="A742" s="172">
        <v>2110699</v>
      </c>
      <c r="B742" s="195" t="s">
        <v>750</v>
      </c>
      <c r="C742" s="173"/>
    </row>
    <row r="743" spans="1:3">
      <c r="A743" s="172">
        <v>21107</v>
      </c>
      <c r="B743" s="195" t="s">
        <v>751</v>
      </c>
      <c r="C743" s="173"/>
    </row>
    <row r="744" spans="1:3">
      <c r="A744" s="172">
        <v>2110704</v>
      </c>
      <c r="B744" s="195" t="s">
        <v>752</v>
      </c>
      <c r="C744" s="173"/>
    </row>
    <row r="745" spans="1:3">
      <c r="A745" s="172">
        <v>2110799</v>
      </c>
      <c r="B745" s="195" t="s">
        <v>753</v>
      </c>
      <c r="C745" s="173"/>
    </row>
    <row r="746" spans="1:3">
      <c r="A746" s="172">
        <v>21108</v>
      </c>
      <c r="B746" s="195" t="s">
        <v>754</v>
      </c>
      <c r="C746" s="173"/>
    </row>
    <row r="747" spans="1:3">
      <c r="A747" s="172">
        <v>2110804</v>
      </c>
      <c r="B747" s="195" t="s">
        <v>755</v>
      </c>
      <c r="C747" s="173"/>
    </row>
    <row r="748" spans="1:3">
      <c r="A748" s="172">
        <v>2110899</v>
      </c>
      <c r="B748" s="195" t="s">
        <v>756</v>
      </c>
      <c r="C748" s="173"/>
    </row>
    <row r="749" spans="1:3">
      <c r="A749" s="172">
        <v>21109</v>
      </c>
      <c r="B749" s="195" t="s">
        <v>757</v>
      </c>
      <c r="C749" s="173"/>
    </row>
    <row r="750" spans="1:3">
      <c r="A750" s="172">
        <v>21110</v>
      </c>
      <c r="B750" s="195" t="s">
        <v>758</v>
      </c>
      <c r="C750" s="173"/>
    </row>
    <row r="751" spans="1:3">
      <c r="A751" s="172">
        <v>21111</v>
      </c>
      <c r="B751" s="195" t="s">
        <v>759</v>
      </c>
      <c r="C751" s="173"/>
    </row>
    <row r="752" spans="1:3">
      <c r="A752" s="172">
        <v>2111101</v>
      </c>
      <c r="B752" s="195" t="s">
        <v>760</v>
      </c>
      <c r="C752" s="173"/>
    </row>
    <row r="753" spans="1:3">
      <c r="A753" s="172">
        <v>2111102</v>
      </c>
      <c r="B753" s="195" t="s">
        <v>761</v>
      </c>
      <c r="C753" s="173"/>
    </row>
    <row r="754" spans="1:3">
      <c r="A754" s="172">
        <v>2111103</v>
      </c>
      <c r="B754" s="195" t="s">
        <v>762</v>
      </c>
      <c r="C754" s="173"/>
    </row>
    <row r="755" spans="1:3">
      <c r="A755" s="172">
        <v>2111104</v>
      </c>
      <c r="B755" s="195" t="s">
        <v>763</v>
      </c>
      <c r="C755" s="173"/>
    </row>
    <row r="756" spans="1:3">
      <c r="A756" s="172">
        <v>2111199</v>
      </c>
      <c r="B756" s="195" t="s">
        <v>764</v>
      </c>
      <c r="C756" s="173"/>
    </row>
    <row r="757" spans="1:3">
      <c r="A757" s="172">
        <v>21112</v>
      </c>
      <c r="B757" s="195" t="s">
        <v>765</v>
      </c>
      <c r="C757" s="173"/>
    </row>
    <row r="758" spans="1:3">
      <c r="A758" s="172">
        <v>21113</v>
      </c>
      <c r="B758" s="195" t="s">
        <v>766</v>
      </c>
      <c r="C758" s="173"/>
    </row>
    <row r="759" spans="1:3">
      <c r="A759" s="172">
        <v>21114</v>
      </c>
      <c r="B759" s="195" t="s">
        <v>767</v>
      </c>
      <c r="C759" s="173"/>
    </row>
    <row r="760" spans="1:3">
      <c r="A760" s="172">
        <v>2111401</v>
      </c>
      <c r="B760" s="195" t="s">
        <v>208</v>
      </c>
      <c r="C760" s="173"/>
    </row>
    <row r="761" spans="1:3">
      <c r="A761" s="172">
        <v>2111402</v>
      </c>
      <c r="B761" s="195" t="s">
        <v>209</v>
      </c>
      <c r="C761" s="173"/>
    </row>
    <row r="762" spans="1:3">
      <c r="A762" s="172">
        <v>2111403</v>
      </c>
      <c r="B762" s="195" t="s">
        <v>210</v>
      </c>
      <c r="C762" s="173"/>
    </row>
    <row r="763" spans="1:3">
      <c r="A763" s="172">
        <v>2111406</v>
      </c>
      <c r="B763" s="195" t="s">
        <v>768</v>
      </c>
      <c r="C763" s="173"/>
    </row>
    <row r="764" spans="1:3">
      <c r="A764" s="172">
        <v>2111407</v>
      </c>
      <c r="B764" s="195" t="s">
        <v>769</v>
      </c>
      <c r="C764" s="173"/>
    </row>
    <row r="765" spans="1:3">
      <c r="A765" s="172">
        <v>2111408</v>
      </c>
      <c r="B765" s="195" t="s">
        <v>770</v>
      </c>
      <c r="C765" s="173"/>
    </row>
    <row r="766" spans="1:3">
      <c r="A766" s="172">
        <v>2111411</v>
      </c>
      <c r="B766" s="195" t="s">
        <v>249</v>
      </c>
      <c r="C766" s="173"/>
    </row>
    <row r="767" spans="1:3">
      <c r="A767" s="172">
        <v>2111413</v>
      </c>
      <c r="B767" s="195" t="s">
        <v>771</v>
      </c>
      <c r="C767" s="173"/>
    </row>
    <row r="768" spans="1:3">
      <c r="A768" s="172">
        <v>2111450</v>
      </c>
      <c r="B768" s="195" t="s">
        <v>217</v>
      </c>
      <c r="C768" s="173"/>
    </row>
    <row r="769" spans="1:3">
      <c r="A769" s="172">
        <v>2111499</v>
      </c>
      <c r="B769" s="195" t="s">
        <v>772</v>
      </c>
      <c r="C769" s="173"/>
    </row>
    <row r="770" spans="1:3">
      <c r="A770" s="172">
        <v>2119999</v>
      </c>
      <c r="B770" s="195" t="s">
        <v>773</v>
      </c>
      <c r="C770" s="173">
        <v>567</v>
      </c>
    </row>
    <row r="771" spans="1:3">
      <c r="A771" s="172">
        <v>212</v>
      </c>
      <c r="B771" s="195" t="s">
        <v>774</v>
      </c>
      <c r="C771" s="173">
        <f>C772+C783+C784+C787+C788+C789</f>
        <v>7012</v>
      </c>
    </row>
    <row r="772" spans="1:3">
      <c r="A772" s="172">
        <v>21201</v>
      </c>
      <c r="B772" s="195" t="s">
        <v>775</v>
      </c>
      <c r="C772" s="173">
        <f>SUM(C773:C782)</f>
        <v>224</v>
      </c>
    </row>
    <row r="773" spans="1:3">
      <c r="A773" s="172">
        <v>2120101</v>
      </c>
      <c r="B773" s="195" t="s">
        <v>208</v>
      </c>
      <c r="C773" s="173">
        <v>224</v>
      </c>
    </row>
    <row r="774" spans="1:3">
      <c r="A774" s="172">
        <v>2120102</v>
      </c>
      <c r="B774" s="195" t="s">
        <v>209</v>
      </c>
      <c r="C774" s="173"/>
    </row>
    <row r="775" spans="1:3">
      <c r="A775" s="172">
        <v>2120103</v>
      </c>
      <c r="B775" s="195" t="s">
        <v>210</v>
      </c>
      <c r="C775" s="173"/>
    </row>
    <row r="776" spans="1:3">
      <c r="A776" s="172">
        <v>2120104</v>
      </c>
      <c r="B776" s="195" t="s">
        <v>776</v>
      </c>
      <c r="C776" s="173"/>
    </row>
    <row r="777" spans="1:3">
      <c r="A777" s="172">
        <v>2120105</v>
      </c>
      <c r="B777" s="195" t="s">
        <v>777</v>
      </c>
      <c r="C777" s="173"/>
    </row>
    <row r="778" spans="1:3">
      <c r="A778" s="172">
        <v>2120106</v>
      </c>
      <c r="B778" s="195" t="s">
        <v>778</v>
      </c>
      <c r="C778" s="173"/>
    </row>
    <row r="779" spans="1:3">
      <c r="A779" s="172">
        <v>2120107</v>
      </c>
      <c r="B779" s="195" t="s">
        <v>779</v>
      </c>
      <c r="C779" s="173"/>
    </row>
    <row r="780" spans="1:3">
      <c r="A780" s="172">
        <v>2120109</v>
      </c>
      <c r="B780" s="195" t="s">
        <v>780</v>
      </c>
      <c r="C780" s="173"/>
    </row>
    <row r="781" spans="1:3">
      <c r="A781" s="172">
        <v>2120110</v>
      </c>
      <c r="B781" s="195" t="s">
        <v>781</v>
      </c>
      <c r="C781" s="173"/>
    </row>
    <row r="782" spans="1:3">
      <c r="A782" s="172">
        <v>2120199</v>
      </c>
      <c r="B782" s="195" t="s">
        <v>782</v>
      </c>
      <c r="C782" s="173"/>
    </row>
    <row r="783" spans="1:3">
      <c r="A783" s="172">
        <v>21202</v>
      </c>
      <c r="B783" s="195" t="s">
        <v>783</v>
      </c>
      <c r="C783" s="173">
        <v>760</v>
      </c>
    </row>
    <row r="784" spans="1:3">
      <c r="A784" s="172">
        <v>21203</v>
      </c>
      <c r="B784" s="195" t="s">
        <v>784</v>
      </c>
      <c r="C784" s="173">
        <f>SUM(C785:C786)</f>
        <v>2611</v>
      </c>
    </row>
    <row r="785" spans="1:3">
      <c r="A785" s="172">
        <v>2120303</v>
      </c>
      <c r="B785" s="195" t="s">
        <v>785</v>
      </c>
      <c r="C785" s="173"/>
    </row>
    <row r="786" spans="1:3">
      <c r="A786" s="172">
        <v>2120399</v>
      </c>
      <c r="B786" s="195" t="s">
        <v>786</v>
      </c>
      <c r="C786" s="173">
        <v>2611</v>
      </c>
    </row>
    <row r="787" spans="1:3">
      <c r="A787" s="172">
        <v>21205</v>
      </c>
      <c r="B787" s="195" t="s">
        <v>787</v>
      </c>
      <c r="C787" s="173">
        <v>1349</v>
      </c>
    </row>
    <row r="788" spans="1:3">
      <c r="A788" s="172">
        <v>21206</v>
      </c>
      <c r="B788" s="195" t="s">
        <v>788</v>
      </c>
      <c r="C788" s="173">
        <v>68</v>
      </c>
    </row>
    <row r="789" spans="1:3">
      <c r="A789" s="172">
        <v>21299</v>
      </c>
      <c r="B789" s="195" t="s">
        <v>789</v>
      </c>
      <c r="C789" s="173">
        <v>2000</v>
      </c>
    </row>
    <row r="790" spans="1:3">
      <c r="A790" s="172">
        <v>213</v>
      </c>
      <c r="B790" s="195" t="s">
        <v>790</v>
      </c>
      <c r="C790" s="173">
        <f>C791+C817+C839+C867+C878+C885+C891+C894</f>
        <v>40463</v>
      </c>
    </row>
    <row r="791" spans="1:3">
      <c r="A791" s="172">
        <v>21301</v>
      </c>
      <c r="B791" s="195" t="s">
        <v>791</v>
      </c>
      <c r="C791" s="173">
        <f>SUM(C792:C816)</f>
        <v>11637</v>
      </c>
    </row>
    <row r="792" spans="1:3">
      <c r="A792" s="172">
        <v>2130101</v>
      </c>
      <c r="B792" s="195" t="s">
        <v>208</v>
      </c>
      <c r="C792" s="173">
        <v>298</v>
      </c>
    </row>
    <row r="793" spans="1:3">
      <c r="A793" s="172">
        <v>2130102</v>
      </c>
      <c r="B793" s="195" t="s">
        <v>209</v>
      </c>
      <c r="C793" s="173"/>
    </row>
    <row r="794" spans="1:3">
      <c r="A794" s="172">
        <v>2130103</v>
      </c>
      <c r="B794" s="195" t="s">
        <v>210</v>
      </c>
      <c r="C794" s="173"/>
    </row>
    <row r="795" spans="1:3">
      <c r="A795" s="172">
        <v>2130104</v>
      </c>
      <c r="B795" s="195" t="s">
        <v>217</v>
      </c>
      <c r="C795" s="173">
        <v>1420</v>
      </c>
    </row>
    <row r="796" spans="1:3">
      <c r="A796" s="172">
        <v>2130105</v>
      </c>
      <c r="B796" s="195" t="s">
        <v>792</v>
      </c>
      <c r="C796" s="173"/>
    </row>
    <row r="797" spans="1:3">
      <c r="A797" s="172">
        <v>2130106</v>
      </c>
      <c r="B797" s="195" t="s">
        <v>793</v>
      </c>
      <c r="C797" s="173"/>
    </row>
    <row r="798" spans="1:3">
      <c r="A798" s="172">
        <v>2130108</v>
      </c>
      <c r="B798" s="195" t="s">
        <v>794</v>
      </c>
      <c r="C798" s="173">
        <v>252</v>
      </c>
    </row>
    <row r="799" spans="1:3">
      <c r="A799" s="172">
        <v>2130109</v>
      </c>
      <c r="B799" s="195" t="s">
        <v>795</v>
      </c>
      <c r="C799" s="173"/>
    </row>
    <row r="800" spans="1:3">
      <c r="A800" s="172">
        <v>2130110</v>
      </c>
      <c r="B800" s="195" t="s">
        <v>796</v>
      </c>
      <c r="C800" s="173"/>
    </row>
    <row r="801" spans="1:3">
      <c r="A801" s="172">
        <v>2130111</v>
      </c>
      <c r="B801" s="195" t="s">
        <v>797</v>
      </c>
      <c r="C801" s="173"/>
    </row>
    <row r="802" spans="1:3">
      <c r="A802" s="172">
        <v>2130112</v>
      </c>
      <c r="B802" s="195" t="s">
        <v>798</v>
      </c>
      <c r="C802" s="173"/>
    </row>
    <row r="803" spans="1:3">
      <c r="A803" s="172">
        <v>2130114</v>
      </c>
      <c r="B803" s="195" t="s">
        <v>799</v>
      </c>
      <c r="C803" s="173"/>
    </row>
    <row r="804" spans="1:3">
      <c r="A804" s="172">
        <v>2130119</v>
      </c>
      <c r="B804" s="195" t="s">
        <v>800</v>
      </c>
      <c r="C804" s="173">
        <v>175</v>
      </c>
    </row>
    <row r="805" spans="1:3">
      <c r="A805" s="172">
        <v>2130120</v>
      </c>
      <c r="B805" s="195" t="s">
        <v>801</v>
      </c>
      <c r="C805" s="173"/>
    </row>
    <row r="806" spans="1:3">
      <c r="A806" s="172">
        <v>2130121</v>
      </c>
      <c r="B806" s="195" t="s">
        <v>802</v>
      </c>
      <c r="C806" s="173"/>
    </row>
    <row r="807" spans="1:3">
      <c r="A807" s="172">
        <v>2130122</v>
      </c>
      <c r="B807" s="195" t="s">
        <v>803</v>
      </c>
      <c r="C807" s="173">
        <v>813</v>
      </c>
    </row>
    <row r="808" spans="1:3">
      <c r="A808" s="172">
        <v>2130124</v>
      </c>
      <c r="B808" s="195" t="s">
        <v>804</v>
      </c>
      <c r="C808" s="173">
        <v>36</v>
      </c>
    </row>
    <row r="809" spans="1:3">
      <c r="A809" s="172">
        <v>2130125</v>
      </c>
      <c r="B809" s="195" t="s">
        <v>805</v>
      </c>
      <c r="C809" s="173"/>
    </row>
    <row r="810" spans="1:3">
      <c r="A810" s="172">
        <v>2130126</v>
      </c>
      <c r="B810" s="195" t="s">
        <v>806</v>
      </c>
      <c r="C810" s="173"/>
    </row>
    <row r="811" spans="1:3">
      <c r="A811" s="172">
        <v>2130135</v>
      </c>
      <c r="B811" s="195" t="s">
        <v>807</v>
      </c>
      <c r="C811" s="173">
        <v>309</v>
      </c>
    </row>
    <row r="812" spans="1:3">
      <c r="A812" s="172">
        <v>2130142</v>
      </c>
      <c r="B812" s="195" t="s">
        <v>808</v>
      </c>
      <c r="C812" s="173"/>
    </row>
    <row r="813" spans="1:3">
      <c r="A813" s="172">
        <v>2130148</v>
      </c>
      <c r="B813" s="195" t="s">
        <v>809</v>
      </c>
      <c r="C813" s="173"/>
    </row>
    <row r="814" spans="1:3">
      <c r="A814" s="172">
        <v>2130152</v>
      </c>
      <c r="B814" s="195" t="s">
        <v>810</v>
      </c>
      <c r="C814" s="173">
        <v>20</v>
      </c>
    </row>
    <row r="815" spans="1:3">
      <c r="A815" s="172">
        <v>2130153</v>
      </c>
      <c r="B815" s="195" t="s">
        <v>811</v>
      </c>
      <c r="C815" s="173">
        <v>1716</v>
      </c>
    </row>
    <row r="816" spans="1:3">
      <c r="A816" s="172">
        <v>2130199</v>
      </c>
      <c r="B816" s="195" t="s">
        <v>812</v>
      </c>
      <c r="C816" s="173">
        <v>6598</v>
      </c>
    </row>
    <row r="817" spans="1:3">
      <c r="A817" s="172">
        <v>21302</v>
      </c>
      <c r="B817" s="195" t="s">
        <v>813</v>
      </c>
      <c r="C817" s="173">
        <f>SUM(C818:C838)</f>
        <v>2639</v>
      </c>
    </row>
    <row r="818" spans="1:3">
      <c r="A818" s="172">
        <v>2130201</v>
      </c>
      <c r="B818" s="195" t="s">
        <v>208</v>
      </c>
      <c r="C818" s="173">
        <v>283</v>
      </c>
    </row>
    <row r="819" spans="1:3">
      <c r="A819" s="172">
        <v>2130202</v>
      </c>
      <c r="B819" s="195" t="s">
        <v>209</v>
      </c>
      <c r="C819" s="173"/>
    </row>
    <row r="820" spans="1:3">
      <c r="A820" s="172">
        <v>2130203</v>
      </c>
      <c r="B820" s="195" t="s">
        <v>210</v>
      </c>
      <c r="C820" s="173"/>
    </row>
    <row r="821" spans="1:3">
      <c r="A821" s="172">
        <v>2130204</v>
      </c>
      <c r="B821" s="195" t="s">
        <v>814</v>
      </c>
      <c r="C821" s="173">
        <v>854</v>
      </c>
    </row>
    <row r="822" spans="1:3">
      <c r="A822" s="172">
        <v>2130205</v>
      </c>
      <c r="B822" s="195" t="s">
        <v>815</v>
      </c>
      <c r="C822" s="173">
        <v>483</v>
      </c>
    </row>
    <row r="823" spans="1:3">
      <c r="A823" s="172">
        <v>2130206</v>
      </c>
      <c r="B823" s="195" t="s">
        <v>816</v>
      </c>
      <c r="C823" s="173"/>
    </row>
    <row r="824" spans="1:3">
      <c r="A824" s="172">
        <v>2130207</v>
      </c>
      <c r="B824" s="195" t="s">
        <v>817</v>
      </c>
      <c r="C824" s="173"/>
    </row>
    <row r="825" spans="1:3">
      <c r="A825" s="172">
        <v>2130209</v>
      </c>
      <c r="B825" s="195" t="s">
        <v>818</v>
      </c>
      <c r="C825" s="173">
        <v>357</v>
      </c>
    </row>
    <row r="826" spans="1:3">
      <c r="A826" s="172">
        <v>2130211</v>
      </c>
      <c r="B826" s="195" t="s">
        <v>819</v>
      </c>
      <c r="C826" s="173">
        <v>20</v>
      </c>
    </row>
    <row r="827" spans="1:3">
      <c r="A827" s="172">
        <v>2130212</v>
      </c>
      <c r="B827" s="195" t="s">
        <v>820</v>
      </c>
      <c r="C827" s="173"/>
    </row>
    <row r="828" spans="1:3">
      <c r="A828" s="172">
        <v>2130213</v>
      </c>
      <c r="B828" s="195" t="s">
        <v>821</v>
      </c>
      <c r="C828" s="173"/>
    </row>
    <row r="829" spans="1:3">
      <c r="A829" s="172">
        <v>2130217</v>
      </c>
      <c r="B829" s="195" t="s">
        <v>822</v>
      </c>
      <c r="C829" s="173"/>
    </row>
    <row r="830" spans="1:3">
      <c r="A830" s="172">
        <v>2130220</v>
      </c>
      <c r="B830" s="195" t="s">
        <v>823</v>
      </c>
      <c r="C830" s="173"/>
    </row>
    <row r="831" spans="1:3">
      <c r="A831" s="172">
        <v>2130221</v>
      </c>
      <c r="B831" s="195" t="s">
        <v>824</v>
      </c>
      <c r="C831" s="173">
        <v>90</v>
      </c>
    </row>
    <row r="832" spans="1:3">
      <c r="A832" s="172">
        <v>2130223</v>
      </c>
      <c r="B832" s="195" t="s">
        <v>825</v>
      </c>
      <c r="C832" s="173"/>
    </row>
    <row r="833" spans="1:3">
      <c r="A833" s="172">
        <v>2130226</v>
      </c>
      <c r="B833" s="195" t="s">
        <v>826</v>
      </c>
      <c r="C833" s="173"/>
    </row>
    <row r="834" spans="1:3">
      <c r="A834" s="172">
        <v>2130227</v>
      </c>
      <c r="B834" s="195" t="s">
        <v>827</v>
      </c>
      <c r="C834" s="173"/>
    </row>
    <row r="835" spans="1:3">
      <c r="A835" s="172">
        <v>2130234</v>
      </c>
      <c r="B835" s="195" t="s">
        <v>828</v>
      </c>
      <c r="C835" s="173"/>
    </row>
    <row r="836" spans="1:3">
      <c r="A836" s="172">
        <v>2130236</v>
      </c>
      <c r="B836" s="195" t="s">
        <v>829</v>
      </c>
      <c r="C836" s="173"/>
    </row>
    <row r="837" spans="1:3">
      <c r="A837" s="172">
        <v>2130237</v>
      </c>
      <c r="B837" s="195" t="s">
        <v>798</v>
      </c>
      <c r="C837" s="173"/>
    </row>
    <row r="838" spans="1:3">
      <c r="A838" s="172">
        <v>2130299</v>
      </c>
      <c r="B838" s="195" t="s">
        <v>830</v>
      </c>
      <c r="C838" s="173">
        <v>552</v>
      </c>
    </row>
    <row r="839" spans="1:3">
      <c r="A839" s="172">
        <v>21303</v>
      </c>
      <c r="B839" s="195" t="s">
        <v>831</v>
      </c>
      <c r="C839" s="173">
        <f>SUM(C840:C866)</f>
        <v>5094</v>
      </c>
    </row>
    <row r="840" spans="1:3">
      <c r="A840" s="172">
        <v>2130301</v>
      </c>
      <c r="B840" s="195" t="s">
        <v>208</v>
      </c>
      <c r="C840" s="173">
        <v>124</v>
      </c>
    </row>
    <row r="841" spans="1:3">
      <c r="A841" s="172">
        <v>2130302</v>
      </c>
      <c r="B841" s="195" t="s">
        <v>209</v>
      </c>
      <c r="C841" s="173">
        <v>1319</v>
      </c>
    </row>
    <row r="842" spans="1:3">
      <c r="A842" s="172">
        <v>2130303</v>
      </c>
      <c r="B842" s="195" t="s">
        <v>210</v>
      </c>
      <c r="C842" s="173"/>
    </row>
    <row r="843" spans="1:3">
      <c r="A843" s="172">
        <v>2130304</v>
      </c>
      <c r="B843" s="195" t="s">
        <v>832</v>
      </c>
      <c r="C843" s="173"/>
    </row>
    <row r="844" spans="1:3">
      <c r="A844" s="172">
        <v>2130305</v>
      </c>
      <c r="B844" s="195" t="s">
        <v>833</v>
      </c>
      <c r="C844" s="173"/>
    </row>
    <row r="845" spans="1:3">
      <c r="A845" s="172">
        <v>2130306</v>
      </c>
      <c r="B845" s="195" t="s">
        <v>834</v>
      </c>
      <c r="C845" s="173">
        <v>278</v>
      </c>
    </row>
    <row r="846" spans="1:3">
      <c r="A846" s="172">
        <v>2130307</v>
      </c>
      <c r="B846" s="195" t="s">
        <v>835</v>
      </c>
      <c r="C846" s="173"/>
    </row>
    <row r="847" spans="1:3">
      <c r="A847" s="172">
        <v>2130308</v>
      </c>
      <c r="B847" s="195" t="s">
        <v>836</v>
      </c>
      <c r="C847" s="173"/>
    </row>
    <row r="848" spans="1:3">
      <c r="A848" s="172">
        <v>2130309</v>
      </c>
      <c r="B848" s="195" t="s">
        <v>837</v>
      </c>
      <c r="C848" s="173"/>
    </row>
    <row r="849" spans="1:3">
      <c r="A849" s="172">
        <v>2130310</v>
      </c>
      <c r="B849" s="195" t="s">
        <v>838</v>
      </c>
      <c r="C849" s="173">
        <v>400</v>
      </c>
    </row>
    <row r="850" spans="1:3">
      <c r="A850" s="172">
        <v>2130311</v>
      </c>
      <c r="B850" s="195" t="s">
        <v>839</v>
      </c>
      <c r="C850" s="173"/>
    </row>
    <row r="851" spans="1:3">
      <c r="A851" s="172">
        <v>2130312</v>
      </c>
      <c r="B851" s="195" t="s">
        <v>840</v>
      </c>
      <c r="C851" s="173"/>
    </row>
    <row r="852" spans="1:3">
      <c r="A852" s="172">
        <v>2130313</v>
      </c>
      <c r="B852" s="195" t="s">
        <v>841</v>
      </c>
      <c r="C852" s="173"/>
    </row>
    <row r="853" spans="1:3">
      <c r="A853" s="172">
        <v>2130314</v>
      </c>
      <c r="B853" s="195" t="s">
        <v>842</v>
      </c>
      <c r="C853" s="173">
        <v>142</v>
      </c>
    </row>
    <row r="854" spans="1:3">
      <c r="A854" s="172">
        <v>2130315</v>
      </c>
      <c r="B854" s="195" t="s">
        <v>843</v>
      </c>
      <c r="C854" s="173">
        <v>300</v>
      </c>
    </row>
    <row r="855" spans="1:3">
      <c r="A855" s="172">
        <v>2130316</v>
      </c>
      <c r="B855" s="195" t="s">
        <v>844</v>
      </c>
      <c r="C855" s="173"/>
    </row>
    <row r="856" spans="1:3">
      <c r="A856" s="172">
        <v>2130317</v>
      </c>
      <c r="B856" s="195" t="s">
        <v>845</v>
      </c>
      <c r="C856" s="173"/>
    </row>
    <row r="857" spans="1:3">
      <c r="A857" s="172">
        <v>2130318</v>
      </c>
      <c r="B857" s="195" t="s">
        <v>846</v>
      </c>
      <c r="C857" s="173"/>
    </row>
    <row r="858" spans="1:3">
      <c r="A858" s="172">
        <v>2130319</v>
      </c>
      <c r="B858" s="195" t="s">
        <v>847</v>
      </c>
      <c r="C858" s="173">
        <v>1342</v>
      </c>
    </row>
    <row r="859" spans="1:3">
      <c r="A859" s="172">
        <v>2130321</v>
      </c>
      <c r="B859" s="195" t="s">
        <v>848</v>
      </c>
      <c r="C859" s="173"/>
    </row>
    <row r="860" spans="1:3">
      <c r="A860" s="172">
        <v>2130322</v>
      </c>
      <c r="B860" s="195" t="s">
        <v>849</v>
      </c>
      <c r="C860" s="173"/>
    </row>
    <row r="861" spans="1:3">
      <c r="A861" s="172">
        <v>2130333</v>
      </c>
      <c r="B861" s="195" t="s">
        <v>825</v>
      </c>
      <c r="C861" s="173"/>
    </row>
    <row r="862" spans="1:3">
      <c r="A862" s="172">
        <v>2130334</v>
      </c>
      <c r="B862" s="195" t="s">
        <v>850</v>
      </c>
      <c r="C862" s="173"/>
    </row>
    <row r="863" spans="1:3">
      <c r="A863" s="172">
        <v>2130335</v>
      </c>
      <c r="B863" s="195" t="s">
        <v>851</v>
      </c>
      <c r="C863" s="173"/>
    </row>
    <row r="864" spans="1:3">
      <c r="A864" s="172">
        <v>2130336</v>
      </c>
      <c r="B864" s="195" t="s">
        <v>852</v>
      </c>
      <c r="C864" s="173"/>
    </row>
    <row r="865" spans="1:3">
      <c r="A865" s="172">
        <v>2130337</v>
      </c>
      <c r="B865" s="195" t="s">
        <v>853</v>
      </c>
      <c r="C865" s="173"/>
    </row>
    <row r="866" spans="1:3">
      <c r="A866" s="172">
        <v>2130399</v>
      </c>
      <c r="B866" s="195" t="s">
        <v>854</v>
      </c>
      <c r="C866" s="173">
        <v>1189</v>
      </c>
    </row>
    <row r="867" spans="1:3">
      <c r="A867" s="172">
        <v>21305</v>
      </c>
      <c r="B867" s="195" t="s">
        <v>855</v>
      </c>
      <c r="C867" s="173">
        <f>SUM(C868:C877)</f>
        <v>14997</v>
      </c>
    </row>
    <row r="868" spans="1:3">
      <c r="A868" s="172">
        <v>2130501</v>
      </c>
      <c r="B868" s="195" t="s">
        <v>208</v>
      </c>
      <c r="C868" s="173">
        <v>290</v>
      </c>
    </row>
    <row r="869" spans="1:3">
      <c r="A869" s="172">
        <v>2130502</v>
      </c>
      <c r="B869" s="195" t="s">
        <v>209</v>
      </c>
      <c r="C869" s="173"/>
    </row>
    <row r="870" spans="1:3">
      <c r="A870" s="172">
        <v>2130503</v>
      </c>
      <c r="B870" s="195" t="s">
        <v>210</v>
      </c>
      <c r="C870" s="173"/>
    </row>
    <row r="871" spans="1:3">
      <c r="A871" s="172">
        <v>2130504</v>
      </c>
      <c r="B871" s="195" t="s">
        <v>856</v>
      </c>
      <c r="C871" s="173">
        <v>3705</v>
      </c>
    </row>
    <row r="872" spans="1:3">
      <c r="A872" s="172">
        <v>2130505</v>
      </c>
      <c r="B872" s="195" t="s">
        <v>857</v>
      </c>
      <c r="C872" s="173">
        <v>11002</v>
      </c>
    </row>
    <row r="873" spans="1:3">
      <c r="A873" s="172">
        <v>2130506</v>
      </c>
      <c r="B873" s="195" t="s">
        <v>858</v>
      </c>
      <c r="C873" s="173"/>
    </row>
    <row r="874" spans="1:3">
      <c r="A874" s="172">
        <v>2130507</v>
      </c>
      <c r="B874" s="195" t="s">
        <v>859</v>
      </c>
      <c r="C874" s="173"/>
    </row>
    <row r="875" spans="1:3">
      <c r="A875" s="172">
        <v>2130508</v>
      </c>
      <c r="B875" s="195" t="s">
        <v>860</v>
      </c>
      <c r="C875" s="173"/>
    </row>
    <row r="876" spans="1:3">
      <c r="A876" s="172">
        <v>2130550</v>
      </c>
      <c r="B876" s="195" t="s">
        <v>217</v>
      </c>
      <c r="C876" s="173"/>
    </row>
    <row r="877" spans="1:3">
      <c r="A877" s="172">
        <v>2130599</v>
      </c>
      <c r="B877" s="195" t="s">
        <v>861</v>
      </c>
      <c r="C877" s="173"/>
    </row>
    <row r="878" spans="1:3">
      <c r="A878" s="172">
        <v>21307</v>
      </c>
      <c r="B878" s="195" t="s">
        <v>862</v>
      </c>
      <c r="C878" s="173">
        <f>SUM(C879:C884)</f>
        <v>5014</v>
      </c>
    </row>
    <row r="879" spans="1:3">
      <c r="A879" s="172">
        <v>2130701</v>
      </c>
      <c r="B879" s="195" t="s">
        <v>863</v>
      </c>
      <c r="C879" s="173">
        <v>109</v>
      </c>
    </row>
    <row r="880" spans="1:3">
      <c r="A880" s="172">
        <v>2130704</v>
      </c>
      <c r="B880" s="195" t="s">
        <v>864</v>
      </c>
      <c r="C880" s="173"/>
    </row>
    <row r="881" spans="1:3">
      <c r="A881" s="172">
        <v>2130705</v>
      </c>
      <c r="B881" s="195" t="s">
        <v>865</v>
      </c>
      <c r="C881" s="173">
        <v>2875</v>
      </c>
    </row>
    <row r="882" spans="1:3">
      <c r="A882" s="172">
        <v>2130706</v>
      </c>
      <c r="B882" s="195" t="s">
        <v>866</v>
      </c>
      <c r="C882" s="173">
        <v>80</v>
      </c>
    </row>
    <row r="883" spans="1:3">
      <c r="A883" s="172">
        <v>2130707</v>
      </c>
      <c r="B883" s="195" t="s">
        <v>867</v>
      </c>
      <c r="C883" s="173">
        <v>41</v>
      </c>
    </row>
    <row r="884" spans="1:3">
      <c r="A884" s="172">
        <v>2130799</v>
      </c>
      <c r="B884" s="195" t="s">
        <v>868</v>
      </c>
      <c r="C884" s="173">
        <v>1909</v>
      </c>
    </row>
    <row r="885" spans="1:3">
      <c r="A885" s="172">
        <v>21308</v>
      </c>
      <c r="B885" s="195" t="s">
        <v>869</v>
      </c>
      <c r="C885" s="173">
        <f>SUM(C886:C890)</f>
        <v>539</v>
      </c>
    </row>
    <row r="886" spans="1:3">
      <c r="A886" s="172">
        <v>2130801</v>
      </c>
      <c r="B886" s="195" t="s">
        <v>870</v>
      </c>
      <c r="C886" s="173"/>
    </row>
    <row r="887" spans="1:3">
      <c r="A887" s="172">
        <v>2130803</v>
      </c>
      <c r="B887" s="195" t="s">
        <v>871</v>
      </c>
      <c r="C887" s="173"/>
    </row>
    <row r="888" spans="1:3">
      <c r="A888" s="172">
        <v>2130804</v>
      </c>
      <c r="B888" s="195" t="s">
        <v>872</v>
      </c>
      <c r="C888" s="173"/>
    </row>
    <row r="889" spans="1:3">
      <c r="A889" s="172">
        <v>2130805</v>
      </c>
      <c r="B889" s="195" t="s">
        <v>873</v>
      </c>
      <c r="C889" s="173"/>
    </row>
    <row r="890" spans="1:3">
      <c r="A890" s="172">
        <v>2130899</v>
      </c>
      <c r="B890" s="195" t="s">
        <v>874</v>
      </c>
      <c r="C890" s="173">
        <v>539</v>
      </c>
    </row>
    <row r="891" spans="1:3">
      <c r="A891" s="172">
        <v>21309</v>
      </c>
      <c r="B891" s="195" t="s">
        <v>875</v>
      </c>
      <c r="C891" s="173"/>
    </row>
    <row r="892" spans="1:3">
      <c r="A892" s="172">
        <v>2130901</v>
      </c>
      <c r="B892" s="195" t="s">
        <v>876</v>
      </c>
      <c r="C892" s="173"/>
    </row>
    <row r="893" spans="1:3">
      <c r="A893" s="172">
        <v>2130999</v>
      </c>
      <c r="B893" s="195" t="s">
        <v>877</v>
      </c>
      <c r="C893" s="173"/>
    </row>
    <row r="894" spans="1:3">
      <c r="A894" s="172">
        <v>21399</v>
      </c>
      <c r="B894" s="195" t="s">
        <v>878</v>
      </c>
      <c r="C894" s="173">
        <v>543</v>
      </c>
    </row>
    <row r="895" spans="1:3">
      <c r="A895" s="172">
        <v>2139901</v>
      </c>
      <c r="B895" s="195" t="s">
        <v>879</v>
      </c>
      <c r="C895" s="173"/>
    </row>
    <row r="896" spans="1:3">
      <c r="A896" s="172">
        <v>2139999</v>
      </c>
      <c r="B896" s="195" t="s">
        <v>880</v>
      </c>
      <c r="C896" s="173">
        <v>543</v>
      </c>
    </row>
    <row r="897" spans="1:3">
      <c r="A897" s="172">
        <v>214</v>
      </c>
      <c r="B897" s="195" t="s">
        <v>881</v>
      </c>
      <c r="C897" s="173">
        <f>C898+C920+C930+C940+C947+C952</f>
        <v>1775</v>
      </c>
    </row>
    <row r="898" spans="1:3">
      <c r="A898" s="172">
        <v>21401</v>
      </c>
      <c r="B898" s="195" t="s">
        <v>882</v>
      </c>
      <c r="C898" s="173">
        <f>SUM(C899:C919)</f>
        <v>1723</v>
      </c>
    </row>
    <row r="899" spans="1:3">
      <c r="A899" s="172">
        <v>2140101</v>
      </c>
      <c r="B899" s="195" t="s">
        <v>208</v>
      </c>
      <c r="C899" s="173">
        <v>90</v>
      </c>
    </row>
    <row r="900" spans="1:3">
      <c r="A900" s="172">
        <v>2140102</v>
      </c>
      <c r="B900" s="195" t="s">
        <v>209</v>
      </c>
      <c r="C900" s="173"/>
    </row>
    <row r="901" spans="1:3">
      <c r="A901" s="172">
        <v>2140103</v>
      </c>
      <c r="B901" s="195" t="s">
        <v>210</v>
      </c>
      <c r="C901" s="173"/>
    </row>
    <row r="902" spans="1:3">
      <c r="A902" s="172">
        <v>2140104</v>
      </c>
      <c r="B902" s="195" t="s">
        <v>883</v>
      </c>
      <c r="C902" s="173"/>
    </row>
    <row r="903" spans="1:3">
      <c r="A903" s="172">
        <v>2140106</v>
      </c>
      <c r="B903" s="195" t="s">
        <v>884</v>
      </c>
      <c r="C903" s="173">
        <v>404</v>
      </c>
    </row>
    <row r="904" spans="1:3">
      <c r="A904" s="172">
        <v>2140109</v>
      </c>
      <c r="B904" s="195" t="s">
        <v>885</v>
      </c>
      <c r="C904" s="173"/>
    </row>
    <row r="905" spans="1:3">
      <c r="A905" s="172">
        <v>2140110</v>
      </c>
      <c r="B905" s="195" t="s">
        <v>886</v>
      </c>
      <c r="C905" s="173"/>
    </row>
    <row r="906" spans="1:3">
      <c r="A906" s="172">
        <v>2140111</v>
      </c>
      <c r="B906" s="195" t="s">
        <v>887</v>
      </c>
      <c r="C906" s="173"/>
    </row>
    <row r="907" spans="1:3">
      <c r="A907" s="172">
        <v>2140112</v>
      </c>
      <c r="B907" s="195" t="s">
        <v>888</v>
      </c>
      <c r="C907" s="173"/>
    </row>
    <row r="908" spans="1:3">
      <c r="A908" s="172">
        <v>2140114</v>
      </c>
      <c r="B908" s="195" t="s">
        <v>889</v>
      </c>
      <c r="C908" s="173"/>
    </row>
    <row r="909" spans="1:3">
      <c r="A909" s="172">
        <v>2140122</v>
      </c>
      <c r="B909" s="195" t="s">
        <v>890</v>
      </c>
      <c r="C909" s="173"/>
    </row>
    <row r="910" spans="1:3">
      <c r="A910" s="172">
        <v>2140123</v>
      </c>
      <c r="B910" s="195" t="s">
        <v>891</v>
      </c>
      <c r="C910" s="173"/>
    </row>
    <row r="911" spans="1:3">
      <c r="A911" s="172">
        <v>2140127</v>
      </c>
      <c r="B911" s="195" t="s">
        <v>892</v>
      </c>
      <c r="C911" s="173"/>
    </row>
    <row r="912" spans="1:3">
      <c r="A912" s="172">
        <v>2140128</v>
      </c>
      <c r="B912" s="195" t="s">
        <v>893</v>
      </c>
      <c r="C912" s="173"/>
    </row>
    <row r="913" spans="1:3">
      <c r="A913" s="172">
        <v>2140129</v>
      </c>
      <c r="B913" s="195" t="s">
        <v>894</v>
      </c>
      <c r="C913" s="173"/>
    </row>
    <row r="914" spans="1:3">
      <c r="A914" s="172">
        <v>2140130</v>
      </c>
      <c r="B914" s="195" t="s">
        <v>895</v>
      </c>
      <c r="C914" s="173"/>
    </row>
    <row r="915" spans="1:3">
      <c r="A915" s="172">
        <v>2140131</v>
      </c>
      <c r="B915" s="195" t="s">
        <v>896</v>
      </c>
      <c r="C915" s="173"/>
    </row>
    <row r="916" spans="1:3">
      <c r="A916" s="172">
        <v>2140133</v>
      </c>
      <c r="B916" s="195" t="s">
        <v>897</v>
      </c>
      <c r="C916" s="173"/>
    </row>
    <row r="917" spans="1:3">
      <c r="A917" s="172">
        <v>2140136</v>
      </c>
      <c r="B917" s="195" t="s">
        <v>898</v>
      </c>
      <c r="C917" s="173"/>
    </row>
    <row r="918" spans="1:3">
      <c r="A918" s="172">
        <v>2140138</v>
      </c>
      <c r="B918" s="195" t="s">
        <v>899</v>
      </c>
      <c r="C918" s="173"/>
    </row>
    <row r="919" spans="1:3">
      <c r="A919" s="172">
        <v>2140199</v>
      </c>
      <c r="B919" s="195" t="s">
        <v>900</v>
      </c>
      <c r="C919" s="173">
        <v>1229</v>
      </c>
    </row>
    <row r="920" spans="1:3">
      <c r="A920" s="172">
        <v>21402</v>
      </c>
      <c r="B920" s="195" t="s">
        <v>901</v>
      </c>
      <c r="C920" s="173"/>
    </row>
    <row r="921" spans="1:3">
      <c r="A921" s="172">
        <v>2140201</v>
      </c>
      <c r="B921" s="195" t="s">
        <v>208</v>
      </c>
      <c r="C921" s="173"/>
    </row>
    <row r="922" spans="1:3">
      <c r="A922" s="172">
        <v>2140202</v>
      </c>
      <c r="B922" s="195" t="s">
        <v>209</v>
      </c>
      <c r="C922" s="173"/>
    </row>
    <row r="923" spans="1:3">
      <c r="A923" s="172">
        <v>2140203</v>
      </c>
      <c r="B923" s="195" t="s">
        <v>210</v>
      </c>
      <c r="C923" s="173"/>
    </row>
    <row r="924" spans="1:3">
      <c r="A924" s="172">
        <v>2140204</v>
      </c>
      <c r="B924" s="195" t="s">
        <v>902</v>
      </c>
      <c r="C924" s="173"/>
    </row>
    <row r="925" spans="1:3">
      <c r="A925" s="172">
        <v>2140205</v>
      </c>
      <c r="B925" s="195" t="s">
        <v>903</v>
      </c>
      <c r="C925" s="173"/>
    </row>
    <row r="926" spans="1:3">
      <c r="A926" s="172">
        <v>2140206</v>
      </c>
      <c r="B926" s="195" t="s">
        <v>904</v>
      </c>
      <c r="C926" s="173"/>
    </row>
    <row r="927" spans="1:3">
      <c r="A927" s="172">
        <v>2140207</v>
      </c>
      <c r="B927" s="195" t="s">
        <v>905</v>
      </c>
      <c r="C927" s="173"/>
    </row>
    <row r="928" spans="1:3">
      <c r="A928" s="172">
        <v>2140208</v>
      </c>
      <c r="B928" s="195" t="s">
        <v>906</v>
      </c>
      <c r="C928" s="173"/>
    </row>
    <row r="929" spans="1:3">
      <c r="A929" s="172">
        <v>2140299</v>
      </c>
      <c r="B929" s="195" t="s">
        <v>907</v>
      </c>
      <c r="C929" s="173"/>
    </row>
    <row r="930" spans="1:3">
      <c r="A930" s="172">
        <v>21403</v>
      </c>
      <c r="B930" s="195" t="s">
        <v>908</v>
      </c>
      <c r="C930" s="173"/>
    </row>
    <row r="931" spans="1:3">
      <c r="A931" s="172">
        <v>2140301</v>
      </c>
      <c r="B931" s="195" t="s">
        <v>208</v>
      </c>
      <c r="C931" s="173"/>
    </row>
    <row r="932" spans="1:3">
      <c r="A932" s="172">
        <v>2140302</v>
      </c>
      <c r="B932" s="195" t="s">
        <v>209</v>
      </c>
      <c r="C932" s="173"/>
    </row>
    <row r="933" spans="1:3">
      <c r="A933" s="172">
        <v>2140303</v>
      </c>
      <c r="B933" s="195" t="s">
        <v>210</v>
      </c>
      <c r="C933" s="173"/>
    </row>
    <row r="934" spans="1:3">
      <c r="A934" s="172">
        <v>2140304</v>
      </c>
      <c r="B934" s="195" t="s">
        <v>909</v>
      </c>
      <c r="C934" s="173"/>
    </row>
    <row r="935" spans="1:3">
      <c r="A935" s="172">
        <v>2140305</v>
      </c>
      <c r="B935" s="195" t="s">
        <v>910</v>
      </c>
      <c r="C935" s="173"/>
    </row>
    <row r="936" spans="1:3">
      <c r="A936" s="172">
        <v>2140306</v>
      </c>
      <c r="B936" s="195" t="s">
        <v>911</v>
      </c>
      <c r="C936" s="173"/>
    </row>
    <row r="937" spans="1:3">
      <c r="A937" s="172">
        <v>2140307</v>
      </c>
      <c r="B937" s="195" t="s">
        <v>912</v>
      </c>
      <c r="C937" s="173"/>
    </row>
    <row r="938" spans="1:3">
      <c r="A938" s="172">
        <v>2140308</v>
      </c>
      <c r="B938" s="195" t="s">
        <v>913</v>
      </c>
      <c r="C938" s="173"/>
    </row>
    <row r="939" spans="1:3">
      <c r="A939" s="172">
        <v>2140399</v>
      </c>
      <c r="B939" s="195" t="s">
        <v>914</v>
      </c>
      <c r="C939" s="173"/>
    </row>
    <row r="940" spans="1:3">
      <c r="A940" s="172">
        <v>21405</v>
      </c>
      <c r="B940" s="195" t="s">
        <v>915</v>
      </c>
      <c r="C940" s="173"/>
    </row>
    <row r="941" spans="1:3">
      <c r="A941" s="172">
        <v>2140501</v>
      </c>
      <c r="B941" s="195" t="s">
        <v>208</v>
      </c>
      <c r="C941" s="173"/>
    </row>
    <row r="942" spans="1:3">
      <c r="A942" s="172">
        <v>2140502</v>
      </c>
      <c r="B942" s="195" t="s">
        <v>209</v>
      </c>
      <c r="C942" s="173"/>
    </row>
    <row r="943" spans="1:3">
      <c r="A943" s="172">
        <v>2140503</v>
      </c>
      <c r="B943" s="195" t="s">
        <v>210</v>
      </c>
      <c r="C943" s="173"/>
    </row>
    <row r="944" spans="1:3">
      <c r="A944" s="172">
        <v>2140504</v>
      </c>
      <c r="B944" s="195" t="s">
        <v>906</v>
      </c>
      <c r="C944" s="173"/>
    </row>
    <row r="945" spans="1:3">
      <c r="A945" s="172">
        <v>2140505</v>
      </c>
      <c r="B945" s="195" t="s">
        <v>916</v>
      </c>
      <c r="C945" s="173"/>
    </row>
    <row r="946" spans="1:3">
      <c r="A946" s="172">
        <v>2140599</v>
      </c>
      <c r="B946" s="195" t="s">
        <v>917</v>
      </c>
      <c r="C946" s="173"/>
    </row>
    <row r="947" spans="1:3">
      <c r="A947" s="172">
        <v>21406</v>
      </c>
      <c r="B947" s="195" t="s">
        <v>918</v>
      </c>
      <c r="C947" s="173">
        <v>52</v>
      </c>
    </row>
    <row r="948" spans="1:3">
      <c r="A948" s="172">
        <v>2140601</v>
      </c>
      <c r="B948" s="195" t="s">
        <v>919</v>
      </c>
      <c r="C948" s="173">
        <v>52</v>
      </c>
    </row>
    <row r="949" spans="1:3">
      <c r="A949" s="172">
        <v>2140602</v>
      </c>
      <c r="B949" s="195" t="s">
        <v>920</v>
      </c>
      <c r="C949" s="173"/>
    </row>
    <row r="950" spans="1:3">
      <c r="A950" s="172">
        <v>2140603</v>
      </c>
      <c r="B950" s="195" t="s">
        <v>921</v>
      </c>
      <c r="C950" s="173"/>
    </row>
    <row r="951" spans="1:3">
      <c r="A951" s="172">
        <v>2140699</v>
      </c>
      <c r="B951" s="195" t="s">
        <v>922</v>
      </c>
      <c r="C951" s="173"/>
    </row>
    <row r="952" spans="1:3">
      <c r="A952" s="172">
        <v>21499</v>
      </c>
      <c r="B952" s="195" t="s">
        <v>923</v>
      </c>
      <c r="C952" s="173"/>
    </row>
    <row r="953" spans="1:3">
      <c r="A953" s="172">
        <v>2149901</v>
      </c>
      <c r="B953" s="195" t="s">
        <v>924</v>
      </c>
      <c r="C953" s="173"/>
    </row>
    <row r="954" spans="1:3">
      <c r="A954" s="172">
        <v>2149999</v>
      </c>
      <c r="B954" s="195" t="s">
        <v>925</v>
      </c>
      <c r="C954" s="173"/>
    </row>
    <row r="955" spans="1:3">
      <c r="A955" s="172">
        <v>215</v>
      </c>
      <c r="B955" s="195" t="s">
        <v>926</v>
      </c>
      <c r="C955" s="173">
        <f>C956+C966+C982+C987+C998+C1005+C1013</f>
        <v>976</v>
      </c>
    </row>
    <row r="956" spans="1:3">
      <c r="A956" s="172">
        <v>21501</v>
      </c>
      <c r="B956" s="195" t="s">
        <v>927</v>
      </c>
      <c r="C956" s="173"/>
    </row>
    <row r="957" spans="1:3">
      <c r="A957" s="172">
        <v>2150101</v>
      </c>
      <c r="B957" s="195" t="s">
        <v>208</v>
      </c>
      <c r="C957" s="173"/>
    </row>
    <row r="958" spans="1:3">
      <c r="A958" s="172">
        <v>2150102</v>
      </c>
      <c r="B958" s="195" t="s">
        <v>209</v>
      </c>
      <c r="C958" s="173"/>
    </row>
    <row r="959" spans="1:3">
      <c r="A959" s="172">
        <v>2150103</v>
      </c>
      <c r="B959" s="195" t="s">
        <v>210</v>
      </c>
      <c r="C959" s="173"/>
    </row>
    <row r="960" spans="1:3">
      <c r="A960" s="172">
        <v>2150104</v>
      </c>
      <c r="B960" s="195" t="s">
        <v>928</v>
      </c>
      <c r="C960" s="173"/>
    </row>
    <row r="961" spans="1:3">
      <c r="A961" s="172">
        <v>2150105</v>
      </c>
      <c r="B961" s="195" t="s">
        <v>929</v>
      </c>
      <c r="C961" s="173"/>
    </row>
    <row r="962" spans="1:3">
      <c r="A962" s="172">
        <v>2150106</v>
      </c>
      <c r="B962" s="195" t="s">
        <v>930</v>
      </c>
      <c r="C962" s="173"/>
    </row>
    <row r="963" spans="1:3">
      <c r="A963" s="172">
        <v>2150107</v>
      </c>
      <c r="B963" s="195" t="s">
        <v>931</v>
      </c>
      <c r="C963" s="173"/>
    </row>
    <row r="964" spans="1:3">
      <c r="A964" s="172">
        <v>2150108</v>
      </c>
      <c r="B964" s="195" t="s">
        <v>932</v>
      </c>
      <c r="C964" s="173"/>
    </row>
    <row r="965" spans="1:3">
      <c r="A965" s="172">
        <v>2150199</v>
      </c>
      <c r="B965" s="195" t="s">
        <v>933</v>
      </c>
      <c r="C965" s="173"/>
    </row>
    <row r="966" spans="1:3">
      <c r="A966" s="172">
        <v>21502</v>
      </c>
      <c r="B966" s="195" t="s">
        <v>934</v>
      </c>
      <c r="C966" s="173">
        <v>162</v>
      </c>
    </row>
    <row r="967" spans="1:3">
      <c r="A967" s="172">
        <v>2150501</v>
      </c>
      <c r="B967" s="195" t="s">
        <v>208</v>
      </c>
      <c r="C967" s="173"/>
    </row>
    <row r="968" spans="1:3">
      <c r="A968" s="172">
        <v>2150502</v>
      </c>
      <c r="B968" s="195" t="s">
        <v>209</v>
      </c>
      <c r="C968" s="173"/>
    </row>
    <row r="969" spans="1:3">
      <c r="A969" s="172">
        <v>2150503</v>
      </c>
      <c r="B969" s="195" t="s">
        <v>210</v>
      </c>
      <c r="C969" s="173"/>
    </row>
    <row r="970" spans="1:3">
      <c r="A970" s="172">
        <v>2150504</v>
      </c>
      <c r="B970" s="195" t="s">
        <v>935</v>
      </c>
      <c r="C970" s="173"/>
    </row>
    <row r="971" spans="1:3">
      <c r="A971" s="172">
        <v>2150505</v>
      </c>
      <c r="B971" s="195" t="s">
        <v>936</v>
      </c>
      <c r="C971" s="173"/>
    </row>
    <row r="972" spans="1:3">
      <c r="A972" s="172">
        <v>2150506</v>
      </c>
      <c r="B972" s="195" t="s">
        <v>937</v>
      </c>
      <c r="C972" s="173"/>
    </row>
    <row r="973" spans="1:3">
      <c r="A973" s="172">
        <v>2150507</v>
      </c>
      <c r="B973" s="195" t="s">
        <v>938</v>
      </c>
      <c r="C973" s="173"/>
    </row>
    <row r="974" spans="1:3">
      <c r="A974" s="172">
        <v>2150508</v>
      </c>
      <c r="B974" s="195" t="s">
        <v>939</v>
      </c>
      <c r="C974" s="173"/>
    </row>
    <row r="975" spans="1:3">
      <c r="A975" s="172">
        <v>2150509</v>
      </c>
      <c r="B975" s="195" t="s">
        <v>940</v>
      </c>
      <c r="C975" s="173"/>
    </row>
    <row r="976" spans="1:3">
      <c r="A976" s="172">
        <v>2150510</v>
      </c>
      <c r="B976" s="195" t="s">
        <v>941</v>
      </c>
      <c r="C976" s="173"/>
    </row>
    <row r="977" spans="1:3">
      <c r="A977" s="172">
        <v>2150512</v>
      </c>
      <c r="B977" s="195" t="s">
        <v>942</v>
      </c>
      <c r="C977" s="173"/>
    </row>
    <row r="978" spans="1:3">
      <c r="A978" s="172">
        <v>2150513</v>
      </c>
      <c r="B978" s="195" t="s">
        <v>943</v>
      </c>
      <c r="C978" s="173"/>
    </row>
    <row r="979" spans="1:3">
      <c r="A979" s="172">
        <v>2150514</v>
      </c>
      <c r="B979" s="195" t="s">
        <v>944</v>
      </c>
      <c r="C979" s="173"/>
    </row>
    <row r="980" spans="1:3">
      <c r="A980" s="172">
        <v>2150515</v>
      </c>
      <c r="B980" s="195" t="s">
        <v>945</v>
      </c>
      <c r="C980" s="173"/>
    </row>
    <row r="981" spans="1:3">
      <c r="A981" s="172">
        <v>2150599</v>
      </c>
      <c r="B981" s="195" t="s">
        <v>946</v>
      </c>
      <c r="C981" s="173">
        <v>162</v>
      </c>
    </row>
    <row r="982" spans="1:3">
      <c r="A982" s="172">
        <v>21503</v>
      </c>
      <c r="B982" s="195" t="s">
        <v>947</v>
      </c>
      <c r="C982" s="173"/>
    </row>
    <row r="983" spans="1:3">
      <c r="A983" s="172">
        <v>2150301</v>
      </c>
      <c r="B983" s="195" t="s">
        <v>208</v>
      </c>
      <c r="C983" s="173"/>
    </row>
    <row r="984" spans="1:3">
      <c r="A984" s="172">
        <v>2150302</v>
      </c>
      <c r="B984" s="195" t="s">
        <v>209</v>
      </c>
      <c r="C984" s="173"/>
    </row>
    <row r="985" spans="1:3">
      <c r="A985" s="172">
        <v>2150303</v>
      </c>
      <c r="B985" s="195" t="s">
        <v>210</v>
      </c>
      <c r="C985" s="173"/>
    </row>
    <row r="986" spans="1:3">
      <c r="A986" s="172">
        <v>2150399</v>
      </c>
      <c r="B986" s="195" t="s">
        <v>948</v>
      </c>
      <c r="C986" s="173"/>
    </row>
    <row r="987" spans="1:3">
      <c r="A987" s="172">
        <v>21505</v>
      </c>
      <c r="B987" s="195" t="s">
        <v>949</v>
      </c>
      <c r="C987" s="173">
        <v>315</v>
      </c>
    </row>
    <row r="988" spans="1:3">
      <c r="A988" s="172">
        <v>2150501</v>
      </c>
      <c r="B988" s="195" t="s">
        <v>208</v>
      </c>
      <c r="C988" s="173"/>
    </row>
    <row r="989" spans="1:3">
      <c r="A989" s="172">
        <v>2150502</v>
      </c>
      <c r="B989" s="195" t="s">
        <v>209</v>
      </c>
      <c r="C989" s="173"/>
    </row>
    <row r="990" spans="1:3">
      <c r="A990" s="172">
        <v>2150503</v>
      </c>
      <c r="B990" s="195" t="s">
        <v>210</v>
      </c>
      <c r="C990" s="173"/>
    </row>
    <row r="991" spans="1:3">
      <c r="A991" s="172">
        <v>2150505</v>
      </c>
      <c r="B991" s="195" t="s">
        <v>950</v>
      </c>
      <c r="C991" s="173"/>
    </row>
    <row r="992" spans="1:3">
      <c r="A992" s="172">
        <v>2150507</v>
      </c>
      <c r="B992" s="195" t="s">
        <v>951</v>
      </c>
      <c r="C992" s="173"/>
    </row>
    <row r="993" spans="1:3">
      <c r="A993" s="172">
        <v>2150508</v>
      </c>
      <c r="B993" s="195" t="s">
        <v>952</v>
      </c>
      <c r="C993" s="173"/>
    </row>
    <row r="994" spans="1:3">
      <c r="A994" s="172">
        <v>2150516</v>
      </c>
      <c r="B994" s="195" t="s">
        <v>953</v>
      </c>
      <c r="C994" s="173"/>
    </row>
    <row r="995" spans="1:3">
      <c r="A995" s="172">
        <v>2150517</v>
      </c>
      <c r="B995" s="195" t="s">
        <v>954</v>
      </c>
      <c r="C995" s="173"/>
    </row>
    <row r="996" spans="1:3">
      <c r="A996" s="172">
        <v>2150550</v>
      </c>
      <c r="B996" s="195" t="s">
        <v>217</v>
      </c>
      <c r="C996" s="173"/>
    </row>
    <row r="997" spans="1:3">
      <c r="A997" s="172">
        <v>2150599</v>
      </c>
      <c r="B997" s="195" t="s">
        <v>955</v>
      </c>
      <c r="C997" s="173">
        <v>315</v>
      </c>
    </row>
    <row r="998" spans="1:3">
      <c r="A998" s="172">
        <v>21507</v>
      </c>
      <c r="B998" s="195" t="s">
        <v>956</v>
      </c>
      <c r="C998" s="173">
        <v>70</v>
      </c>
    </row>
    <row r="999" spans="1:3">
      <c r="A999" s="172">
        <v>2150701</v>
      </c>
      <c r="B999" s="195" t="s">
        <v>208</v>
      </c>
      <c r="C999" s="173"/>
    </row>
    <row r="1000" spans="1:3">
      <c r="A1000" s="172">
        <v>2150702</v>
      </c>
      <c r="B1000" s="195" t="s">
        <v>209</v>
      </c>
      <c r="C1000" s="173"/>
    </row>
    <row r="1001" spans="1:3">
      <c r="A1001" s="172">
        <v>2150703</v>
      </c>
      <c r="B1001" s="195" t="s">
        <v>210</v>
      </c>
      <c r="C1001" s="173"/>
    </row>
    <row r="1002" spans="1:3">
      <c r="A1002" s="172">
        <v>2150704</v>
      </c>
      <c r="B1002" s="195" t="s">
        <v>957</v>
      </c>
      <c r="C1002" s="173"/>
    </row>
    <row r="1003" spans="1:3">
      <c r="A1003" s="172">
        <v>2150705</v>
      </c>
      <c r="B1003" s="195" t="s">
        <v>958</v>
      </c>
      <c r="C1003" s="173"/>
    </row>
    <row r="1004" spans="1:3">
      <c r="A1004" s="172">
        <v>2150799</v>
      </c>
      <c r="B1004" s="195" t="s">
        <v>959</v>
      </c>
      <c r="C1004" s="173">
        <v>70</v>
      </c>
    </row>
    <row r="1005" spans="1:3">
      <c r="A1005" s="172">
        <v>21508</v>
      </c>
      <c r="B1005" s="195" t="s">
        <v>960</v>
      </c>
      <c r="C1005" s="173">
        <f>SUM(C1006:C1012)</f>
        <v>429</v>
      </c>
    </row>
    <row r="1006" spans="1:3">
      <c r="A1006" s="172">
        <v>2150801</v>
      </c>
      <c r="B1006" s="195" t="s">
        <v>208</v>
      </c>
      <c r="C1006" s="173"/>
    </row>
    <row r="1007" spans="1:3">
      <c r="A1007" s="172">
        <v>2150802</v>
      </c>
      <c r="B1007" s="195" t="s">
        <v>209</v>
      </c>
      <c r="C1007" s="173"/>
    </row>
    <row r="1008" spans="1:3">
      <c r="A1008" s="172">
        <v>2150803</v>
      </c>
      <c r="B1008" s="195" t="s">
        <v>210</v>
      </c>
      <c r="C1008" s="173"/>
    </row>
    <row r="1009" spans="1:3">
      <c r="A1009" s="172">
        <v>2150804</v>
      </c>
      <c r="B1009" s="195" t="s">
        <v>961</v>
      </c>
      <c r="C1009" s="173"/>
    </row>
    <row r="1010" spans="1:3">
      <c r="A1010" s="172">
        <v>2150805</v>
      </c>
      <c r="B1010" s="195" t="s">
        <v>962</v>
      </c>
      <c r="C1010" s="173">
        <v>429</v>
      </c>
    </row>
    <row r="1011" spans="1:3">
      <c r="A1011" s="172">
        <v>2150806</v>
      </c>
      <c r="B1011" s="195" t="s">
        <v>963</v>
      </c>
      <c r="C1011" s="173"/>
    </row>
    <row r="1012" spans="1:3">
      <c r="A1012" s="172">
        <v>2150899</v>
      </c>
      <c r="B1012" s="195" t="s">
        <v>964</v>
      </c>
      <c r="C1012" s="173"/>
    </row>
    <row r="1013" spans="1:3">
      <c r="A1013" s="172">
        <v>21599</v>
      </c>
      <c r="B1013" s="195" t="s">
        <v>965</v>
      </c>
      <c r="C1013" s="173"/>
    </row>
    <row r="1014" spans="1:3">
      <c r="A1014" s="172">
        <v>2159901</v>
      </c>
      <c r="B1014" s="195" t="s">
        <v>966</v>
      </c>
      <c r="C1014" s="173"/>
    </row>
    <row r="1015" spans="1:3">
      <c r="A1015" s="172">
        <v>2159904</v>
      </c>
      <c r="B1015" s="195" t="s">
        <v>967</v>
      </c>
      <c r="C1015" s="173"/>
    </row>
    <row r="1016" spans="1:3">
      <c r="A1016" s="172">
        <v>2159905</v>
      </c>
      <c r="B1016" s="195" t="s">
        <v>968</v>
      </c>
      <c r="C1016" s="173"/>
    </row>
    <row r="1017" spans="1:3">
      <c r="A1017" s="172">
        <v>2159906</v>
      </c>
      <c r="B1017" s="195" t="s">
        <v>969</v>
      </c>
      <c r="C1017" s="173"/>
    </row>
    <row r="1018" spans="1:3">
      <c r="A1018" s="172">
        <v>2159999</v>
      </c>
      <c r="B1018" s="195" t="s">
        <v>970</v>
      </c>
      <c r="C1018" s="173"/>
    </row>
    <row r="1019" spans="1:3">
      <c r="A1019" s="172">
        <v>216</v>
      </c>
      <c r="B1019" s="195" t="s">
        <v>971</v>
      </c>
      <c r="C1019" s="173">
        <f>C1020+C1030+C1036</f>
        <v>199</v>
      </c>
    </row>
    <row r="1020" spans="1:3">
      <c r="A1020" s="172">
        <v>21602</v>
      </c>
      <c r="B1020" s="195" t="s">
        <v>972</v>
      </c>
      <c r="C1020" s="173">
        <f>SUM(C1021:C1029)</f>
        <v>104</v>
      </c>
    </row>
    <row r="1021" spans="1:3">
      <c r="A1021" s="172">
        <v>2160201</v>
      </c>
      <c r="B1021" s="195" t="s">
        <v>208</v>
      </c>
      <c r="C1021" s="173">
        <v>104</v>
      </c>
    </row>
    <row r="1022" spans="1:3">
      <c r="A1022" s="172">
        <v>2160202</v>
      </c>
      <c r="B1022" s="195" t="s">
        <v>209</v>
      </c>
      <c r="C1022" s="173"/>
    </row>
    <row r="1023" spans="1:3">
      <c r="A1023" s="172">
        <v>2160203</v>
      </c>
      <c r="B1023" s="195" t="s">
        <v>210</v>
      </c>
      <c r="C1023" s="173"/>
    </row>
    <row r="1024" spans="1:3">
      <c r="A1024" s="172">
        <v>2160216</v>
      </c>
      <c r="B1024" s="195" t="s">
        <v>973</v>
      </c>
      <c r="C1024" s="173"/>
    </row>
    <row r="1025" spans="1:3">
      <c r="A1025" s="172">
        <v>2160217</v>
      </c>
      <c r="B1025" s="195" t="s">
        <v>974</v>
      </c>
      <c r="C1025" s="173"/>
    </row>
    <row r="1026" spans="1:3">
      <c r="A1026" s="172">
        <v>2160218</v>
      </c>
      <c r="B1026" s="195" t="s">
        <v>975</v>
      </c>
      <c r="C1026" s="173"/>
    </row>
    <row r="1027" spans="1:3">
      <c r="A1027" s="172">
        <v>2160219</v>
      </c>
      <c r="B1027" s="195" t="s">
        <v>976</v>
      </c>
      <c r="C1027" s="173"/>
    </row>
    <row r="1028" spans="1:3">
      <c r="A1028" s="172">
        <v>2160250</v>
      </c>
      <c r="B1028" s="195" t="s">
        <v>217</v>
      </c>
      <c r="C1028" s="173"/>
    </row>
    <row r="1029" spans="1:3">
      <c r="A1029" s="172">
        <v>2160299</v>
      </c>
      <c r="B1029" s="195" t="s">
        <v>977</v>
      </c>
      <c r="C1029" s="173"/>
    </row>
    <row r="1030" spans="1:3">
      <c r="A1030" s="172">
        <v>21606</v>
      </c>
      <c r="B1030" s="195" t="s">
        <v>978</v>
      </c>
      <c r="C1030" s="173">
        <v>95</v>
      </c>
    </row>
    <row r="1031" spans="1:3">
      <c r="A1031" s="172">
        <v>2160601</v>
      </c>
      <c r="B1031" s="195" t="s">
        <v>208</v>
      </c>
      <c r="C1031" s="173"/>
    </row>
    <row r="1032" spans="1:3">
      <c r="A1032" s="172">
        <v>2160602</v>
      </c>
      <c r="B1032" s="195" t="s">
        <v>209</v>
      </c>
      <c r="C1032" s="173"/>
    </row>
    <row r="1033" spans="1:3">
      <c r="A1033" s="172">
        <v>2160603</v>
      </c>
      <c r="B1033" s="195" t="s">
        <v>210</v>
      </c>
      <c r="C1033" s="173"/>
    </row>
    <row r="1034" spans="1:3">
      <c r="A1034" s="172">
        <v>2160607</v>
      </c>
      <c r="B1034" s="195" t="s">
        <v>979</v>
      </c>
      <c r="C1034" s="173"/>
    </row>
    <row r="1035" spans="1:3">
      <c r="A1035" s="172">
        <v>2160699</v>
      </c>
      <c r="B1035" s="195" t="s">
        <v>980</v>
      </c>
      <c r="C1035" s="173">
        <v>95</v>
      </c>
    </row>
    <row r="1036" spans="1:3">
      <c r="A1036" s="172">
        <v>21699</v>
      </c>
      <c r="B1036" s="195" t="s">
        <v>981</v>
      </c>
      <c r="C1036" s="173"/>
    </row>
    <row r="1037" spans="1:3">
      <c r="A1037" s="172">
        <v>2169901</v>
      </c>
      <c r="B1037" s="195" t="s">
        <v>982</v>
      </c>
      <c r="C1037" s="173"/>
    </row>
    <row r="1038" spans="1:3">
      <c r="A1038" s="172">
        <v>2169999</v>
      </c>
      <c r="B1038" s="195" t="s">
        <v>983</v>
      </c>
      <c r="C1038" s="173"/>
    </row>
    <row r="1039" spans="1:3">
      <c r="A1039" s="172">
        <v>217</v>
      </c>
      <c r="B1039" s="195" t="s">
        <v>984</v>
      </c>
      <c r="C1039" s="173"/>
    </row>
    <row r="1040" spans="1:3">
      <c r="A1040" s="172">
        <v>21701</v>
      </c>
      <c r="B1040" s="195" t="s">
        <v>985</v>
      </c>
      <c r="C1040" s="173"/>
    </row>
    <row r="1041" spans="1:3">
      <c r="A1041" s="172">
        <v>2170101</v>
      </c>
      <c r="B1041" s="195" t="s">
        <v>208</v>
      </c>
      <c r="C1041" s="173"/>
    </row>
    <row r="1042" spans="1:3">
      <c r="A1042" s="172">
        <v>2170102</v>
      </c>
      <c r="B1042" s="195" t="s">
        <v>209</v>
      </c>
      <c r="C1042" s="173"/>
    </row>
    <row r="1043" spans="1:3">
      <c r="A1043" s="172">
        <v>2170103</v>
      </c>
      <c r="B1043" s="195" t="s">
        <v>210</v>
      </c>
      <c r="C1043" s="173"/>
    </row>
    <row r="1044" spans="1:3">
      <c r="A1044" s="172">
        <v>2170104</v>
      </c>
      <c r="B1044" s="195" t="s">
        <v>986</v>
      </c>
      <c r="C1044" s="173"/>
    </row>
    <row r="1045" spans="1:3">
      <c r="A1045" s="172">
        <v>2170150</v>
      </c>
      <c r="B1045" s="195" t="s">
        <v>217</v>
      </c>
      <c r="C1045" s="173"/>
    </row>
    <row r="1046" spans="1:3">
      <c r="A1046" s="172">
        <v>2170199</v>
      </c>
      <c r="B1046" s="195" t="s">
        <v>987</v>
      </c>
      <c r="C1046" s="173"/>
    </row>
    <row r="1047" spans="1:3">
      <c r="A1047" s="172">
        <v>21702</v>
      </c>
      <c r="B1047" s="195" t="s">
        <v>988</v>
      </c>
      <c r="C1047" s="173"/>
    </row>
    <row r="1048" spans="1:3">
      <c r="A1048" s="172">
        <v>2170201</v>
      </c>
      <c r="B1048" s="195" t="s">
        <v>989</v>
      </c>
      <c r="C1048" s="173"/>
    </row>
    <row r="1049" spans="1:3">
      <c r="A1049" s="172">
        <v>2170202</v>
      </c>
      <c r="B1049" s="195" t="s">
        <v>990</v>
      </c>
      <c r="C1049" s="173"/>
    </row>
    <row r="1050" spans="1:3">
      <c r="A1050" s="172">
        <v>2170203</v>
      </c>
      <c r="B1050" s="195" t="s">
        <v>991</v>
      </c>
      <c r="C1050" s="173"/>
    </row>
    <row r="1051" spans="1:3">
      <c r="A1051" s="172">
        <v>2170204</v>
      </c>
      <c r="B1051" s="195" t="s">
        <v>992</v>
      </c>
      <c r="C1051" s="173"/>
    </row>
    <row r="1052" spans="1:3">
      <c r="A1052" s="172">
        <v>2170205</v>
      </c>
      <c r="B1052" s="195" t="s">
        <v>993</v>
      </c>
      <c r="C1052" s="173"/>
    </row>
    <row r="1053" spans="1:3">
      <c r="A1053" s="172">
        <v>2170206</v>
      </c>
      <c r="B1053" s="195" t="s">
        <v>994</v>
      </c>
      <c r="C1053" s="173"/>
    </row>
    <row r="1054" spans="1:3">
      <c r="A1054" s="172">
        <v>2170207</v>
      </c>
      <c r="B1054" s="195" t="s">
        <v>995</v>
      </c>
      <c r="C1054" s="173"/>
    </row>
    <row r="1055" spans="1:3">
      <c r="A1055" s="172">
        <v>2170208</v>
      </c>
      <c r="B1055" s="195" t="s">
        <v>996</v>
      </c>
      <c r="C1055" s="173"/>
    </row>
    <row r="1056" spans="1:3">
      <c r="A1056" s="172">
        <v>2170299</v>
      </c>
      <c r="B1056" s="195" t="s">
        <v>997</v>
      </c>
      <c r="C1056" s="173"/>
    </row>
    <row r="1057" spans="1:3">
      <c r="A1057" s="172">
        <v>21703</v>
      </c>
      <c r="B1057" s="195" t="s">
        <v>998</v>
      </c>
      <c r="C1057" s="173"/>
    </row>
    <row r="1058" spans="1:3">
      <c r="A1058" s="172">
        <v>2170301</v>
      </c>
      <c r="B1058" s="195" t="s">
        <v>999</v>
      </c>
      <c r="C1058" s="173"/>
    </row>
    <row r="1059" spans="1:3">
      <c r="A1059" s="172">
        <v>2170302</v>
      </c>
      <c r="B1059" s="196" t="s">
        <v>1000</v>
      </c>
      <c r="C1059" s="173"/>
    </row>
    <row r="1060" spans="1:3">
      <c r="A1060" s="172">
        <v>2170303</v>
      </c>
      <c r="B1060" s="195" t="s">
        <v>1001</v>
      </c>
      <c r="C1060" s="173"/>
    </row>
    <row r="1061" spans="1:3">
      <c r="A1061" s="172">
        <v>2170304</v>
      </c>
      <c r="B1061" s="195" t="s">
        <v>1002</v>
      </c>
      <c r="C1061" s="173"/>
    </row>
    <row r="1062" spans="1:3">
      <c r="A1062" s="172">
        <v>2170399</v>
      </c>
      <c r="B1062" s="195" t="s">
        <v>1003</v>
      </c>
      <c r="C1062" s="173"/>
    </row>
    <row r="1063" spans="1:3">
      <c r="A1063" s="172">
        <v>21704</v>
      </c>
      <c r="B1063" s="195" t="s">
        <v>1004</v>
      </c>
      <c r="C1063" s="173"/>
    </row>
    <row r="1064" spans="1:3">
      <c r="A1064" s="172">
        <v>2170401</v>
      </c>
      <c r="B1064" s="195" t="s">
        <v>1005</v>
      </c>
      <c r="C1064" s="173"/>
    </row>
    <row r="1065" spans="1:3">
      <c r="A1065" s="172">
        <v>2170499</v>
      </c>
      <c r="B1065" s="195" t="s">
        <v>1006</v>
      </c>
      <c r="C1065" s="173"/>
    </row>
    <row r="1066" spans="1:3">
      <c r="A1066" s="172">
        <v>21799</v>
      </c>
      <c r="B1066" s="195" t="s">
        <v>1007</v>
      </c>
      <c r="C1066" s="173"/>
    </row>
    <row r="1067" spans="1:3">
      <c r="A1067" s="172">
        <v>2179902</v>
      </c>
      <c r="B1067" s="195" t="s">
        <v>1008</v>
      </c>
      <c r="C1067" s="173"/>
    </row>
    <row r="1068" spans="1:3">
      <c r="A1068" s="172">
        <v>2179999</v>
      </c>
      <c r="B1068" s="195" t="s">
        <v>1009</v>
      </c>
      <c r="C1068" s="173"/>
    </row>
    <row r="1069" spans="1:3">
      <c r="A1069" s="172">
        <v>219</v>
      </c>
      <c r="B1069" s="195" t="s">
        <v>1010</v>
      </c>
      <c r="C1069" s="173"/>
    </row>
    <row r="1070" spans="1:3">
      <c r="A1070" s="172">
        <v>21901</v>
      </c>
      <c r="B1070" s="195" t="s">
        <v>1011</v>
      </c>
      <c r="C1070" s="173"/>
    </row>
    <row r="1071" spans="1:3">
      <c r="A1071" s="172">
        <v>21902</v>
      </c>
      <c r="B1071" s="195" t="s">
        <v>1012</v>
      </c>
      <c r="C1071" s="173"/>
    </row>
    <row r="1072" spans="1:3">
      <c r="A1072" s="172">
        <v>21903</v>
      </c>
      <c r="B1072" s="195" t="s">
        <v>1013</v>
      </c>
      <c r="C1072" s="173"/>
    </row>
    <row r="1073" spans="1:3">
      <c r="A1073" s="172">
        <v>21904</v>
      </c>
      <c r="B1073" s="195" t="s">
        <v>1014</v>
      </c>
      <c r="C1073" s="173"/>
    </row>
    <row r="1074" spans="1:3">
      <c r="A1074" s="172">
        <v>21905</v>
      </c>
      <c r="B1074" s="195" t="s">
        <v>1015</v>
      </c>
      <c r="C1074" s="173"/>
    </row>
    <row r="1075" spans="1:3">
      <c r="A1075" s="172">
        <v>21906</v>
      </c>
      <c r="B1075" s="195" t="s">
        <v>791</v>
      </c>
      <c r="C1075" s="173"/>
    </row>
    <row r="1076" spans="1:3">
      <c r="A1076" s="172">
        <v>21907</v>
      </c>
      <c r="B1076" s="195" t="s">
        <v>1016</v>
      </c>
      <c r="C1076" s="173"/>
    </row>
    <row r="1077" spans="1:3">
      <c r="A1077" s="172">
        <v>21908</v>
      </c>
      <c r="B1077" s="195" t="s">
        <v>1017</v>
      </c>
      <c r="C1077" s="173"/>
    </row>
    <row r="1078" spans="1:3">
      <c r="A1078" s="172">
        <v>21999</v>
      </c>
      <c r="B1078" s="195" t="s">
        <v>1018</v>
      </c>
      <c r="C1078" s="173"/>
    </row>
    <row r="1079" spans="1:3">
      <c r="A1079" s="172">
        <v>220</v>
      </c>
      <c r="B1079" s="195" t="s">
        <v>1019</v>
      </c>
      <c r="C1079" s="173">
        <f>C1080+C1107+C1122</f>
        <v>864</v>
      </c>
    </row>
    <row r="1080" spans="1:3">
      <c r="A1080" s="172">
        <v>22001</v>
      </c>
      <c r="B1080" s="195" t="s">
        <v>1020</v>
      </c>
      <c r="C1080" s="173">
        <f>SUM(C1081:C1106)</f>
        <v>834</v>
      </c>
    </row>
    <row r="1081" spans="1:3">
      <c r="A1081" s="172">
        <v>2200101</v>
      </c>
      <c r="B1081" s="195" t="s">
        <v>208</v>
      </c>
      <c r="C1081" s="173">
        <v>174</v>
      </c>
    </row>
    <row r="1082" spans="1:3">
      <c r="A1082" s="172">
        <v>2200102</v>
      </c>
      <c r="B1082" s="195" t="s">
        <v>209</v>
      </c>
      <c r="C1082" s="173"/>
    </row>
    <row r="1083" spans="1:3">
      <c r="A1083" s="172">
        <v>2200103</v>
      </c>
      <c r="B1083" s="195" t="s">
        <v>210</v>
      </c>
      <c r="C1083" s="173"/>
    </row>
    <row r="1084" spans="1:3">
      <c r="A1084" s="172">
        <v>2200104</v>
      </c>
      <c r="B1084" s="195" t="s">
        <v>1021</v>
      </c>
      <c r="C1084" s="173"/>
    </row>
    <row r="1085" spans="1:3">
      <c r="A1085" s="172">
        <v>2200106</v>
      </c>
      <c r="B1085" s="195" t="s">
        <v>1022</v>
      </c>
      <c r="C1085" s="173">
        <v>70</v>
      </c>
    </row>
    <row r="1086" spans="1:3">
      <c r="A1086" s="172">
        <v>2200107</v>
      </c>
      <c r="B1086" s="195" t="s">
        <v>1023</v>
      </c>
      <c r="C1086" s="173"/>
    </row>
    <row r="1087" spans="1:3">
      <c r="A1087" s="172">
        <v>2200108</v>
      </c>
      <c r="B1087" s="195" t="s">
        <v>1024</v>
      </c>
      <c r="C1087" s="173"/>
    </row>
    <row r="1088" spans="1:3">
      <c r="A1088" s="172">
        <v>2200109</v>
      </c>
      <c r="B1088" s="195" t="s">
        <v>1025</v>
      </c>
      <c r="C1088" s="173"/>
    </row>
    <row r="1089" spans="1:3">
      <c r="A1089" s="172">
        <v>2200112</v>
      </c>
      <c r="B1089" s="195" t="s">
        <v>1026</v>
      </c>
      <c r="C1089" s="173"/>
    </row>
    <row r="1090" spans="1:3">
      <c r="A1090" s="172">
        <v>2200113</v>
      </c>
      <c r="B1090" s="195" t="s">
        <v>1027</v>
      </c>
      <c r="C1090" s="173"/>
    </row>
    <row r="1091" spans="1:3">
      <c r="A1091" s="172">
        <v>2200114</v>
      </c>
      <c r="B1091" s="195" t="s">
        <v>1028</v>
      </c>
      <c r="C1091" s="173"/>
    </row>
    <row r="1092" spans="1:3">
      <c r="A1092" s="172">
        <v>2200115</v>
      </c>
      <c r="B1092" s="195" t="s">
        <v>1029</v>
      </c>
      <c r="C1092" s="173"/>
    </row>
    <row r="1093" spans="1:3">
      <c r="A1093" s="172">
        <v>2200116</v>
      </c>
      <c r="B1093" s="195" t="s">
        <v>1030</v>
      </c>
      <c r="C1093" s="173"/>
    </row>
    <row r="1094" spans="1:3">
      <c r="A1094" s="172">
        <v>2200119</v>
      </c>
      <c r="B1094" s="195" t="s">
        <v>1031</v>
      </c>
      <c r="C1094" s="173"/>
    </row>
    <row r="1095" spans="1:3">
      <c r="A1095" s="172">
        <v>2200120</v>
      </c>
      <c r="B1095" s="195" t="s">
        <v>1032</v>
      </c>
      <c r="C1095" s="173"/>
    </row>
    <row r="1096" spans="1:3">
      <c r="A1096" s="172">
        <v>2200121</v>
      </c>
      <c r="B1096" s="195" t="s">
        <v>1033</v>
      </c>
      <c r="C1096" s="173"/>
    </row>
    <row r="1097" spans="1:3">
      <c r="A1097" s="172">
        <v>2200122</v>
      </c>
      <c r="B1097" s="195" t="s">
        <v>1034</v>
      </c>
      <c r="C1097" s="173"/>
    </row>
    <row r="1098" spans="1:3">
      <c r="A1098" s="172">
        <v>2200123</v>
      </c>
      <c r="B1098" s="195" t="s">
        <v>1035</v>
      </c>
      <c r="C1098" s="173"/>
    </row>
    <row r="1099" spans="1:3">
      <c r="A1099" s="172">
        <v>2200124</v>
      </c>
      <c r="B1099" s="195" t="s">
        <v>1036</v>
      </c>
      <c r="C1099" s="173"/>
    </row>
    <row r="1100" spans="1:3">
      <c r="A1100" s="172">
        <v>2200125</v>
      </c>
      <c r="B1100" s="195" t="s">
        <v>1037</v>
      </c>
      <c r="C1100" s="173"/>
    </row>
    <row r="1101" spans="1:3">
      <c r="A1101" s="172">
        <v>2200126</v>
      </c>
      <c r="B1101" s="195" t="s">
        <v>1038</v>
      </c>
      <c r="C1101" s="173"/>
    </row>
    <row r="1102" spans="1:3">
      <c r="A1102" s="172">
        <v>2200127</v>
      </c>
      <c r="B1102" s="195" t="s">
        <v>1039</v>
      </c>
      <c r="C1102" s="173"/>
    </row>
    <row r="1103" spans="1:3">
      <c r="A1103" s="172">
        <v>2200128</v>
      </c>
      <c r="B1103" s="195" t="s">
        <v>1040</v>
      </c>
      <c r="C1103" s="173"/>
    </row>
    <row r="1104" spans="1:3">
      <c r="A1104" s="172">
        <v>2200129</v>
      </c>
      <c r="B1104" s="195" t="s">
        <v>1041</v>
      </c>
      <c r="C1104" s="173"/>
    </row>
    <row r="1105" spans="1:3">
      <c r="A1105" s="172">
        <v>2200150</v>
      </c>
      <c r="B1105" s="195" t="s">
        <v>217</v>
      </c>
      <c r="C1105" s="173">
        <v>548</v>
      </c>
    </row>
    <row r="1106" spans="1:3">
      <c r="A1106" s="172">
        <v>2200199</v>
      </c>
      <c r="B1106" s="195" t="s">
        <v>1042</v>
      </c>
      <c r="C1106" s="173">
        <v>42</v>
      </c>
    </row>
    <row r="1107" spans="1:3">
      <c r="A1107" s="172">
        <v>22005</v>
      </c>
      <c r="B1107" s="195" t="s">
        <v>1043</v>
      </c>
      <c r="C1107" s="173">
        <f>SUM(C1108:C1121)</f>
        <v>30</v>
      </c>
    </row>
    <row r="1108" spans="1:3">
      <c r="A1108" s="172">
        <v>2200501</v>
      </c>
      <c r="B1108" s="195" t="s">
        <v>208</v>
      </c>
      <c r="C1108" s="173">
        <v>30</v>
      </c>
    </row>
    <row r="1109" spans="1:3">
      <c r="A1109" s="172">
        <v>2200502</v>
      </c>
      <c r="B1109" s="195" t="s">
        <v>209</v>
      </c>
      <c r="C1109" s="173"/>
    </row>
    <row r="1110" spans="1:3">
      <c r="A1110" s="172">
        <v>2200503</v>
      </c>
      <c r="B1110" s="195" t="s">
        <v>210</v>
      </c>
      <c r="C1110" s="173"/>
    </row>
    <row r="1111" spans="1:3">
      <c r="A1111" s="172">
        <v>2200504</v>
      </c>
      <c r="B1111" s="195" t="s">
        <v>1044</v>
      </c>
      <c r="C1111" s="173"/>
    </row>
    <row r="1112" spans="1:3">
      <c r="A1112" s="172">
        <v>2200506</v>
      </c>
      <c r="B1112" s="195" t="s">
        <v>1045</v>
      </c>
      <c r="C1112" s="173"/>
    </row>
    <row r="1113" spans="1:3">
      <c r="A1113" s="172">
        <v>2200507</v>
      </c>
      <c r="B1113" s="195" t="s">
        <v>1046</v>
      </c>
      <c r="C1113" s="173"/>
    </row>
    <row r="1114" spans="1:3">
      <c r="A1114" s="172">
        <v>2200508</v>
      </c>
      <c r="B1114" s="195" t="s">
        <v>1047</v>
      </c>
      <c r="C1114" s="173"/>
    </row>
    <row r="1115" spans="1:3">
      <c r="A1115" s="172">
        <v>2200509</v>
      </c>
      <c r="B1115" s="195" t="s">
        <v>1048</v>
      </c>
      <c r="C1115" s="173"/>
    </row>
    <row r="1116" spans="1:3">
      <c r="A1116" s="172">
        <v>2200510</v>
      </c>
      <c r="B1116" s="195" t="s">
        <v>1049</v>
      </c>
      <c r="C1116" s="173"/>
    </row>
    <row r="1117" spans="1:3">
      <c r="A1117" s="172">
        <v>2200511</v>
      </c>
      <c r="B1117" s="195" t="s">
        <v>1050</v>
      </c>
      <c r="C1117" s="173"/>
    </row>
    <row r="1118" spans="1:3">
      <c r="A1118" s="172">
        <v>2200512</v>
      </c>
      <c r="B1118" s="195" t="s">
        <v>1051</v>
      </c>
      <c r="C1118" s="173"/>
    </row>
    <row r="1119" spans="1:3">
      <c r="A1119" s="172">
        <v>2200513</v>
      </c>
      <c r="B1119" s="195" t="s">
        <v>1052</v>
      </c>
      <c r="C1119" s="173"/>
    </row>
    <row r="1120" spans="1:3">
      <c r="A1120" s="172">
        <v>2200514</v>
      </c>
      <c r="B1120" s="195" t="s">
        <v>1053</v>
      </c>
      <c r="C1120" s="173"/>
    </row>
    <row r="1121" spans="1:3">
      <c r="A1121" s="172">
        <v>2200599</v>
      </c>
      <c r="B1121" s="195" t="s">
        <v>1054</v>
      </c>
      <c r="C1121" s="173"/>
    </row>
    <row r="1122" spans="1:3">
      <c r="A1122" s="172">
        <v>22099</v>
      </c>
      <c r="B1122" s="195" t="s">
        <v>1055</v>
      </c>
      <c r="C1122" s="173"/>
    </row>
    <row r="1123" spans="1:3">
      <c r="A1123" s="172">
        <v>221</v>
      </c>
      <c r="B1123" s="195" t="s">
        <v>1056</v>
      </c>
      <c r="C1123" s="173">
        <f>C1124+C1135</f>
        <v>6161</v>
      </c>
    </row>
    <row r="1124" spans="1:3">
      <c r="A1124" s="172">
        <v>22101</v>
      </c>
      <c r="B1124" s="195" t="s">
        <v>1057</v>
      </c>
      <c r="C1124" s="173">
        <f>SUM(C1125:C1134)</f>
        <v>541</v>
      </c>
    </row>
    <row r="1125" spans="1:3">
      <c r="A1125" s="172">
        <v>2210101</v>
      </c>
      <c r="B1125" s="195" t="s">
        <v>1058</v>
      </c>
      <c r="C1125" s="173"/>
    </row>
    <row r="1126" spans="1:3">
      <c r="A1126" s="172">
        <v>2210102</v>
      </c>
      <c r="B1126" s="195" t="s">
        <v>1059</v>
      </c>
      <c r="C1126" s="173"/>
    </row>
    <row r="1127" spans="1:3">
      <c r="A1127" s="172">
        <v>2210103</v>
      </c>
      <c r="B1127" s="195" t="s">
        <v>1060</v>
      </c>
      <c r="C1127" s="173"/>
    </row>
    <row r="1128" spans="1:3">
      <c r="A1128" s="172">
        <v>2210104</v>
      </c>
      <c r="B1128" s="195" t="s">
        <v>1061</v>
      </c>
      <c r="C1128" s="173"/>
    </row>
    <row r="1129" spans="1:3">
      <c r="A1129" s="172">
        <v>2210105</v>
      </c>
      <c r="B1129" s="195" t="s">
        <v>1062</v>
      </c>
      <c r="C1129" s="173">
        <v>6</v>
      </c>
    </row>
    <row r="1130" spans="1:3">
      <c r="A1130" s="172">
        <v>2210106</v>
      </c>
      <c r="B1130" s="195" t="s">
        <v>1063</v>
      </c>
      <c r="C1130" s="173"/>
    </row>
    <row r="1131" spans="1:3">
      <c r="A1131" s="172">
        <v>2210107</v>
      </c>
      <c r="B1131" s="195" t="s">
        <v>1064</v>
      </c>
      <c r="C1131" s="173"/>
    </row>
    <row r="1132" spans="1:3">
      <c r="A1132" s="172">
        <v>2210108</v>
      </c>
      <c r="B1132" s="195" t="s">
        <v>1065</v>
      </c>
      <c r="C1132" s="173">
        <v>535</v>
      </c>
    </row>
    <row r="1133" spans="1:3">
      <c r="A1133" s="172">
        <v>2210109</v>
      </c>
      <c r="B1133" s="195" t="s">
        <v>1066</v>
      </c>
      <c r="C1133" s="173"/>
    </row>
    <row r="1134" spans="1:3">
      <c r="A1134" s="172">
        <v>2210199</v>
      </c>
      <c r="B1134" s="195" t="s">
        <v>1067</v>
      </c>
      <c r="C1134" s="173"/>
    </row>
    <row r="1135" spans="1:3">
      <c r="A1135" s="172">
        <v>22102</v>
      </c>
      <c r="B1135" s="195" t="s">
        <v>1068</v>
      </c>
      <c r="C1135" s="173">
        <f>SUM(C1136:C1138)</f>
        <v>5620</v>
      </c>
    </row>
    <row r="1136" spans="1:3">
      <c r="A1136" s="172">
        <v>2210201</v>
      </c>
      <c r="B1136" s="195" t="s">
        <v>1069</v>
      </c>
      <c r="C1136" s="173">
        <v>5620</v>
      </c>
    </row>
    <row r="1137" spans="1:3">
      <c r="A1137" s="172">
        <v>2210202</v>
      </c>
      <c r="B1137" s="195" t="s">
        <v>1070</v>
      </c>
      <c r="C1137" s="173"/>
    </row>
    <row r="1138" spans="1:3">
      <c r="A1138" s="172">
        <v>2210203</v>
      </c>
      <c r="B1138" s="195" t="s">
        <v>1071</v>
      </c>
      <c r="C1138" s="173"/>
    </row>
    <row r="1139" spans="1:3">
      <c r="A1139" s="172">
        <v>22103</v>
      </c>
      <c r="B1139" s="195" t="s">
        <v>1072</v>
      </c>
      <c r="C1139" s="173"/>
    </row>
    <row r="1140" spans="1:3">
      <c r="A1140" s="172">
        <v>2210301</v>
      </c>
      <c r="B1140" s="195" t="s">
        <v>1073</v>
      </c>
      <c r="C1140" s="173"/>
    </row>
    <row r="1141" spans="1:3">
      <c r="A1141" s="172">
        <v>2210302</v>
      </c>
      <c r="B1141" s="195" t="s">
        <v>1074</v>
      </c>
      <c r="C1141" s="173"/>
    </row>
    <row r="1142" spans="1:3">
      <c r="A1142" s="172">
        <v>2210399</v>
      </c>
      <c r="B1142" s="195" t="s">
        <v>1075</v>
      </c>
      <c r="C1142" s="173"/>
    </row>
    <row r="1143" spans="1:3">
      <c r="A1143" s="172">
        <v>222</v>
      </c>
      <c r="B1143" s="195" t="s">
        <v>1076</v>
      </c>
      <c r="C1143" s="173">
        <f>C1144+C1168</f>
        <v>245</v>
      </c>
    </row>
    <row r="1144" spans="1:3">
      <c r="A1144" s="172">
        <v>22201</v>
      </c>
      <c r="B1144" s="195" t="s">
        <v>1077</v>
      </c>
      <c r="C1144" s="173">
        <f>SUM(C1145:C1161)</f>
        <v>245</v>
      </c>
    </row>
    <row r="1145" spans="1:3">
      <c r="A1145" s="172">
        <v>2220101</v>
      </c>
      <c r="B1145" s="195" t="s">
        <v>208</v>
      </c>
      <c r="C1145" s="173"/>
    </row>
    <row r="1146" spans="1:3">
      <c r="A1146" s="172">
        <v>2220102</v>
      </c>
      <c r="B1146" s="195" t="s">
        <v>209</v>
      </c>
      <c r="C1146" s="173"/>
    </row>
    <row r="1147" spans="1:3">
      <c r="A1147" s="172">
        <v>2220103</v>
      </c>
      <c r="B1147" s="195" t="s">
        <v>210</v>
      </c>
      <c r="C1147" s="173"/>
    </row>
    <row r="1148" spans="1:3">
      <c r="A1148" s="172">
        <v>2220104</v>
      </c>
      <c r="B1148" s="195" t="s">
        <v>1078</v>
      </c>
      <c r="C1148" s="173"/>
    </row>
    <row r="1149" spans="1:3">
      <c r="A1149" s="172">
        <v>2220105</v>
      </c>
      <c r="B1149" s="195" t="s">
        <v>1079</v>
      </c>
      <c r="C1149" s="173"/>
    </row>
    <row r="1150" spans="1:3">
      <c r="A1150" s="172">
        <v>2220106</v>
      </c>
      <c r="B1150" s="195" t="s">
        <v>1080</v>
      </c>
      <c r="C1150" s="173"/>
    </row>
    <row r="1151" spans="1:3">
      <c r="A1151" s="172">
        <v>2220107</v>
      </c>
      <c r="B1151" s="195" t="s">
        <v>1081</v>
      </c>
      <c r="C1151" s="173"/>
    </row>
    <row r="1152" spans="1:3">
      <c r="A1152" s="172">
        <v>2220112</v>
      </c>
      <c r="B1152" s="195" t="s">
        <v>1082</v>
      </c>
      <c r="C1152" s="173"/>
    </row>
    <row r="1153" spans="1:3">
      <c r="A1153" s="172">
        <v>2220113</v>
      </c>
      <c r="B1153" s="195" t="s">
        <v>1083</v>
      </c>
      <c r="C1153" s="173"/>
    </row>
    <row r="1154" spans="1:3">
      <c r="A1154" s="172">
        <v>2220114</v>
      </c>
      <c r="B1154" s="195" t="s">
        <v>1084</v>
      </c>
      <c r="C1154" s="173"/>
    </row>
    <row r="1155" spans="1:3">
      <c r="A1155" s="172">
        <v>2220115</v>
      </c>
      <c r="B1155" s="195" t="s">
        <v>1085</v>
      </c>
      <c r="C1155" s="173"/>
    </row>
    <row r="1156" spans="1:3">
      <c r="A1156" s="172">
        <v>2220118</v>
      </c>
      <c r="B1156" s="195" t="s">
        <v>1086</v>
      </c>
      <c r="C1156" s="173"/>
    </row>
    <row r="1157" spans="1:3">
      <c r="A1157" s="172">
        <v>2220119</v>
      </c>
      <c r="B1157" s="195" t="s">
        <v>1087</v>
      </c>
      <c r="C1157" s="173"/>
    </row>
    <row r="1158" spans="1:3">
      <c r="A1158" s="172">
        <v>2220120</v>
      </c>
      <c r="B1158" s="195" t="s">
        <v>1088</v>
      </c>
      <c r="C1158" s="173"/>
    </row>
    <row r="1159" spans="1:3">
      <c r="A1159" s="172">
        <v>2220121</v>
      </c>
      <c r="B1159" s="195" t="s">
        <v>1089</v>
      </c>
      <c r="C1159" s="173"/>
    </row>
    <row r="1160" spans="1:3">
      <c r="A1160" s="172">
        <v>2220150</v>
      </c>
      <c r="B1160" s="195" t="s">
        <v>217</v>
      </c>
      <c r="C1160" s="173"/>
    </row>
    <row r="1161" spans="1:3">
      <c r="A1161" s="172">
        <v>2220199</v>
      </c>
      <c r="B1161" s="195" t="s">
        <v>1090</v>
      </c>
      <c r="C1161" s="173">
        <v>245</v>
      </c>
    </row>
    <row r="1162" spans="1:3">
      <c r="A1162" s="172">
        <v>22203</v>
      </c>
      <c r="B1162" s="195" t="s">
        <v>1091</v>
      </c>
      <c r="C1162" s="173"/>
    </row>
    <row r="1163" spans="1:3">
      <c r="A1163" s="172">
        <v>2220301</v>
      </c>
      <c r="B1163" s="195" t="s">
        <v>1092</v>
      </c>
      <c r="C1163" s="173"/>
    </row>
    <row r="1164" spans="1:3">
      <c r="A1164" s="172">
        <v>2220303</v>
      </c>
      <c r="B1164" s="195" t="s">
        <v>1093</v>
      </c>
      <c r="C1164" s="173"/>
    </row>
    <row r="1165" spans="1:3">
      <c r="A1165" s="172">
        <v>2220304</v>
      </c>
      <c r="B1165" s="195" t="s">
        <v>1094</v>
      </c>
      <c r="C1165" s="173"/>
    </row>
    <row r="1166" spans="1:3">
      <c r="A1166" s="172">
        <v>2220305</v>
      </c>
      <c r="B1166" s="195" t="s">
        <v>1095</v>
      </c>
      <c r="C1166" s="173"/>
    </row>
    <row r="1167" spans="1:3">
      <c r="A1167" s="172">
        <v>2220399</v>
      </c>
      <c r="B1167" s="195" t="s">
        <v>1096</v>
      </c>
      <c r="C1167" s="173"/>
    </row>
    <row r="1168" spans="1:3">
      <c r="A1168" s="172">
        <v>22204</v>
      </c>
      <c r="B1168" s="195" t="s">
        <v>1097</v>
      </c>
      <c r="C1168" s="173"/>
    </row>
    <row r="1169" spans="1:3">
      <c r="A1169" s="172">
        <v>2220401</v>
      </c>
      <c r="B1169" s="195" t="s">
        <v>1098</v>
      </c>
      <c r="C1169" s="173"/>
    </row>
    <row r="1170" spans="1:3">
      <c r="A1170" s="172">
        <v>2220402</v>
      </c>
      <c r="B1170" s="195" t="s">
        <v>1099</v>
      </c>
      <c r="C1170" s="173"/>
    </row>
    <row r="1171" spans="1:3">
      <c r="A1171" s="172">
        <v>2220403</v>
      </c>
      <c r="B1171" s="195" t="s">
        <v>1100</v>
      </c>
      <c r="C1171" s="173"/>
    </row>
    <row r="1172" spans="1:3">
      <c r="A1172" s="172">
        <v>2220404</v>
      </c>
      <c r="B1172" s="195" t="s">
        <v>1101</v>
      </c>
      <c r="C1172" s="173"/>
    </row>
    <row r="1173" spans="1:3">
      <c r="A1173" s="172">
        <v>2220499</v>
      </c>
      <c r="B1173" s="195" t="s">
        <v>1102</v>
      </c>
      <c r="C1173" s="173"/>
    </row>
    <row r="1174" spans="1:3">
      <c r="A1174" s="172">
        <v>22205</v>
      </c>
      <c r="B1174" s="195" t="s">
        <v>1103</v>
      </c>
      <c r="C1174" s="173"/>
    </row>
    <row r="1175" spans="1:3">
      <c r="A1175" s="172">
        <v>2220501</v>
      </c>
      <c r="B1175" s="195" t="s">
        <v>1104</v>
      </c>
      <c r="C1175" s="173"/>
    </row>
    <row r="1176" spans="1:3">
      <c r="A1176" s="172">
        <v>2220502</v>
      </c>
      <c r="B1176" s="195" t="s">
        <v>1105</v>
      </c>
      <c r="C1176" s="173"/>
    </row>
    <row r="1177" spans="1:3">
      <c r="A1177" s="172">
        <v>2220503</v>
      </c>
      <c r="B1177" s="195" t="s">
        <v>1106</v>
      </c>
      <c r="C1177" s="173"/>
    </row>
    <row r="1178" spans="1:3">
      <c r="A1178" s="172">
        <v>2220504</v>
      </c>
      <c r="B1178" s="195" t="s">
        <v>1107</v>
      </c>
      <c r="C1178" s="173"/>
    </row>
    <row r="1179" spans="1:3">
      <c r="A1179" s="172">
        <v>2220505</v>
      </c>
      <c r="B1179" s="195" t="s">
        <v>1108</v>
      </c>
      <c r="C1179" s="173"/>
    </row>
    <row r="1180" spans="1:3">
      <c r="A1180" s="172">
        <v>2220506</v>
      </c>
      <c r="B1180" s="195" t="s">
        <v>1109</v>
      </c>
      <c r="C1180" s="173"/>
    </row>
    <row r="1181" spans="1:3">
      <c r="A1181" s="172">
        <v>2220507</v>
      </c>
      <c r="B1181" s="195" t="s">
        <v>1110</v>
      </c>
      <c r="C1181" s="173"/>
    </row>
    <row r="1182" spans="1:3">
      <c r="A1182" s="172">
        <v>2220508</v>
      </c>
      <c r="B1182" s="195" t="s">
        <v>1111</v>
      </c>
      <c r="C1182" s="173"/>
    </row>
    <row r="1183" spans="1:3">
      <c r="A1183" s="172">
        <v>2220509</v>
      </c>
      <c r="B1183" s="195" t="s">
        <v>1112</v>
      </c>
      <c r="C1183" s="173"/>
    </row>
    <row r="1184" spans="1:3">
      <c r="A1184" s="172">
        <v>2220510</v>
      </c>
      <c r="B1184" s="195" t="s">
        <v>1113</v>
      </c>
      <c r="C1184" s="173"/>
    </row>
    <row r="1185" spans="1:3">
      <c r="A1185" s="172">
        <v>2220511</v>
      </c>
      <c r="B1185" s="195" t="s">
        <v>1114</v>
      </c>
      <c r="C1185" s="173"/>
    </row>
    <row r="1186" spans="1:3">
      <c r="A1186" s="172">
        <v>2220599</v>
      </c>
      <c r="B1186" s="195" t="s">
        <v>1115</v>
      </c>
      <c r="C1186" s="173"/>
    </row>
    <row r="1187" spans="1:3">
      <c r="A1187" s="172">
        <v>224</v>
      </c>
      <c r="B1187" s="195" t="s">
        <v>1116</v>
      </c>
      <c r="C1187" s="173">
        <f>C1188+C1199+C1205+C1213+C1226+C1230</f>
        <v>982</v>
      </c>
    </row>
    <row r="1188" spans="1:3">
      <c r="A1188" s="172">
        <v>22401</v>
      </c>
      <c r="B1188" s="195" t="s">
        <v>1117</v>
      </c>
      <c r="C1188" s="173">
        <f>SUM(C1189:C1198)</f>
        <v>552</v>
      </c>
    </row>
    <row r="1189" spans="1:3">
      <c r="A1189" s="172">
        <v>2240101</v>
      </c>
      <c r="B1189" s="195" t="s">
        <v>208</v>
      </c>
      <c r="C1189" s="173">
        <v>418</v>
      </c>
    </row>
    <row r="1190" spans="1:3">
      <c r="A1190" s="172">
        <v>2240102</v>
      </c>
      <c r="B1190" s="195" t="s">
        <v>209</v>
      </c>
      <c r="C1190" s="173"/>
    </row>
    <row r="1191" spans="1:3">
      <c r="A1191" s="172">
        <v>2240103</v>
      </c>
      <c r="B1191" s="195" t="s">
        <v>210</v>
      </c>
      <c r="C1191" s="173"/>
    </row>
    <row r="1192" spans="1:3">
      <c r="A1192" s="172">
        <v>2240104</v>
      </c>
      <c r="B1192" s="195" t="s">
        <v>1118</v>
      </c>
      <c r="C1192" s="173"/>
    </row>
    <row r="1193" spans="1:3">
      <c r="A1193" s="172">
        <v>2240105</v>
      </c>
      <c r="B1193" s="195" t="s">
        <v>1119</v>
      </c>
      <c r="C1193" s="173"/>
    </row>
    <row r="1194" spans="1:3">
      <c r="A1194" s="172">
        <v>2240106</v>
      </c>
      <c r="B1194" s="195" t="s">
        <v>1120</v>
      </c>
      <c r="C1194" s="173"/>
    </row>
    <row r="1195" spans="1:3">
      <c r="A1195" s="172">
        <v>2240108</v>
      </c>
      <c r="B1195" s="195" t="s">
        <v>1121</v>
      </c>
      <c r="C1195" s="173"/>
    </row>
    <row r="1196" spans="1:3">
      <c r="A1196" s="172">
        <v>2240109</v>
      </c>
      <c r="B1196" s="195" t="s">
        <v>1122</v>
      </c>
      <c r="C1196" s="173"/>
    </row>
    <row r="1197" spans="1:3">
      <c r="A1197" s="172">
        <v>2240150</v>
      </c>
      <c r="B1197" s="195" t="s">
        <v>217</v>
      </c>
      <c r="C1197" s="173">
        <v>114</v>
      </c>
    </row>
    <row r="1198" spans="1:3">
      <c r="A1198" s="172">
        <v>2240199</v>
      </c>
      <c r="B1198" s="195" t="s">
        <v>1123</v>
      </c>
      <c r="C1198" s="173">
        <v>20</v>
      </c>
    </row>
    <row r="1199" spans="1:3">
      <c r="A1199" s="172">
        <v>22402</v>
      </c>
      <c r="B1199" s="195" t="s">
        <v>1124</v>
      </c>
      <c r="C1199" s="173">
        <f>SUM(C1200:C1204)</f>
        <v>298</v>
      </c>
    </row>
    <row r="1200" spans="1:3">
      <c r="A1200" s="172">
        <v>2240201</v>
      </c>
      <c r="B1200" s="195" t="s">
        <v>208</v>
      </c>
      <c r="C1200" s="173"/>
    </row>
    <row r="1201" spans="1:3">
      <c r="A1201" s="172">
        <v>2240202</v>
      </c>
      <c r="B1201" s="195" t="s">
        <v>209</v>
      </c>
      <c r="C1201" s="173"/>
    </row>
    <row r="1202" spans="1:3">
      <c r="A1202" s="172">
        <v>2240203</v>
      </c>
      <c r="B1202" s="195" t="s">
        <v>210</v>
      </c>
      <c r="C1202" s="173"/>
    </row>
    <row r="1203" spans="1:3">
      <c r="A1203" s="172">
        <v>2240204</v>
      </c>
      <c r="B1203" s="195" t="s">
        <v>1125</v>
      </c>
      <c r="C1203" s="173"/>
    </row>
    <row r="1204" spans="1:3">
      <c r="A1204" s="172">
        <v>2240299</v>
      </c>
      <c r="B1204" s="195" t="s">
        <v>1126</v>
      </c>
      <c r="C1204" s="173">
        <v>298</v>
      </c>
    </row>
    <row r="1205" spans="1:3">
      <c r="A1205" s="172">
        <v>22404</v>
      </c>
      <c r="B1205" s="195" t="s">
        <v>1127</v>
      </c>
      <c r="C1205" s="173"/>
    </row>
    <row r="1206" spans="1:3">
      <c r="A1206" s="172">
        <v>2240401</v>
      </c>
      <c r="B1206" s="195" t="s">
        <v>208</v>
      </c>
      <c r="C1206" s="173"/>
    </row>
    <row r="1207" spans="1:3">
      <c r="A1207" s="172">
        <v>2240402</v>
      </c>
      <c r="B1207" s="195" t="s">
        <v>209</v>
      </c>
      <c r="C1207" s="173"/>
    </row>
    <row r="1208" spans="1:3">
      <c r="A1208" s="172">
        <v>2240403</v>
      </c>
      <c r="B1208" s="195" t="s">
        <v>210</v>
      </c>
      <c r="C1208" s="173"/>
    </row>
    <row r="1209" spans="1:3">
      <c r="A1209" s="172">
        <v>2240404</v>
      </c>
      <c r="B1209" s="195" t="s">
        <v>1128</v>
      </c>
      <c r="C1209" s="173"/>
    </row>
    <row r="1210" spans="1:3">
      <c r="A1210" s="172">
        <v>2240405</v>
      </c>
      <c r="B1210" s="195" t="s">
        <v>1129</v>
      </c>
      <c r="C1210" s="173"/>
    </row>
    <row r="1211" spans="1:3">
      <c r="A1211" s="172">
        <v>2240450</v>
      </c>
      <c r="B1211" s="195" t="s">
        <v>217</v>
      </c>
      <c r="C1211" s="173"/>
    </row>
    <row r="1212" spans="1:3">
      <c r="A1212" s="172">
        <v>2240499</v>
      </c>
      <c r="B1212" s="195" t="s">
        <v>1130</v>
      </c>
      <c r="C1212" s="173"/>
    </row>
    <row r="1213" spans="1:3">
      <c r="A1213" s="172">
        <v>22405</v>
      </c>
      <c r="B1213" s="195" t="s">
        <v>1131</v>
      </c>
      <c r="C1213" s="173">
        <f>SUM(C1214:C1225)</f>
        <v>97</v>
      </c>
    </row>
    <row r="1214" spans="1:3">
      <c r="A1214" s="172">
        <v>2240501</v>
      </c>
      <c r="B1214" s="195" t="s">
        <v>208</v>
      </c>
      <c r="C1214" s="173"/>
    </row>
    <row r="1215" spans="1:3">
      <c r="A1215" s="172">
        <v>2240502</v>
      </c>
      <c r="B1215" s="195" t="s">
        <v>209</v>
      </c>
      <c r="C1215" s="173"/>
    </row>
    <row r="1216" spans="1:3">
      <c r="A1216" s="172">
        <v>2240503</v>
      </c>
      <c r="B1216" s="195" t="s">
        <v>210</v>
      </c>
      <c r="C1216" s="173"/>
    </row>
    <row r="1217" spans="1:3">
      <c r="A1217" s="172">
        <v>2240504</v>
      </c>
      <c r="B1217" s="195" t="s">
        <v>1132</v>
      </c>
      <c r="C1217" s="173"/>
    </row>
    <row r="1218" spans="1:3">
      <c r="A1218" s="172">
        <v>2240505</v>
      </c>
      <c r="B1218" s="195" t="s">
        <v>1133</v>
      </c>
      <c r="C1218" s="173"/>
    </row>
    <row r="1219" spans="1:3">
      <c r="A1219" s="172">
        <v>2240506</v>
      </c>
      <c r="B1219" s="195" t="s">
        <v>1134</v>
      </c>
      <c r="C1219" s="173"/>
    </row>
    <row r="1220" spans="1:3">
      <c r="A1220" s="172">
        <v>2240507</v>
      </c>
      <c r="B1220" s="195" t="s">
        <v>1135</v>
      </c>
      <c r="C1220" s="173"/>
    </row>
    <row r="1221" spans="1:3">
      <c r="A1221" s="172">
        <v>2240508</v>
      </c>
      <c r="B1221" s="195" t="s">
        <v>1136</v>
      </c>
      <c r="C1221" s="173"/>
    </row>
    <row r="1222" spans="1:3">
      <c r="A1222" s="172">
        <v>2240509</v>
      </c>
      <c r="B1222" s="195" t="s">
        <v>1137</v>
      </c>
      <c r="C1222" s="173"/>
    </row>
    <row r="1223" spans="1:3">
      <c r="A1223" s="172">
        <v>2240510</v>
      </c>
      <c r="B1223" s="195" t="s">
        <v>1138</v>
      </c>
      <c r="C1223" s="173"/>
    </row>
    <row r="1224" spans="1:3">
      <c r="A1224" s="172">
        <v>2240550</v>
      </c>
      <c r="B1224" s="195" t="s">
        <v>1139</v>
      </c>
      <c r="C1224" s="173"/>
    </row>
    <row r="1225" spans="1:3">
      <c r="A1225" s="172">
        <v>2240599</v>
      </c>
      <c r="B1225" s="195" t="s">
        <v>1140</v>
      </c>
      <c r="C1225" s="173">
        <v>97</v>
      </c>
    </row>
    <row r="1226" spans="1:3">
      <c r="A1226" s="172">
        <v>22406</v>
      </c>
      <c r="B1226" s="195" t="s">
        <v>1141</v>
      </c>
      <c r="C1226" s="173">
        <v>35</v>
      </c>
    </row>
    <row r="1227" spans="1:3">
      <c r="A1227" s="172">
        <v>2240601</v>
      </c>
      <c r="B1227" s="195" t="s">
        <v>1142</v>
      </c>
      <c r="C1227" s="173">
        <v>35</v>
      </c>
    </row>
    <row r="1228" spans="1:3">
      <c r="A1228" s="172">
        <v>2240602</v>
      </c>
      <c r="B1228" s="195" t="s">
        <v>1143</v>
      </c>
      <c r="C1228" s="173"/>
    </row>
    <row r="1229" spans="1:3">
      <c r="A1229" s="172">
        <v>2240699</v>
      </c>
      <c r="B1229" s="195" t="s">
        <v>1144</v>
      </c>
      <c r="C1229" s="173"/>
    </row>
    <row r="1230" spans="1:3">
      <c r="A1230" s="172">
        <v>22407</v>
      </c>
      <c r="B1230" s="195" t="s">
        <v>1145</v>
      </c>
      <c r="C1230" s="173"/>
    </row>
    <row r="1231" spans="1:3">
      <c r="A1231" s="172">
        <v>2240703</v>
      </c>
      <c r="B1231" s="195" t="s">
        <v>1146</v>
      </c>
      <c r="C1231" s="173"/>
    </row>
    <row r="1232" spans="1:3">
      <c r="A1232" s="172">
        <v>2240704</v>
      </c>
      <c r="B1232" s="195" t="s">
        <v>1147</v>
      </c>
      <c r="C1232" s="173"/>
    </row>
    <row r="1233" spans="1:3">
      <c r="A1233" s="172">
        <v>2240799</v>
      </c>
      <c r="B1233" s="195" t="s">
        <v>1148</v>
      </c>
      <c r="C1233" s="173"/>
    </row>
    <row r="1234" spans="1:3">
      <c r="A1234" s="172">
        <v>22499</v>
      </c>
      <c r="B1234" s="195" t="s">
        <v>1149</v>
      </c>
      <c r="C1234" s="173"/>
    </row>
    <row r="1235" spans="1:3">
      <c r="A1235" s="172">
        <v>227</v>
      </c>
      <c r="B1235" s="195" t="s">
        <v>1150</v>
      </c>
      <c r="C1235" s="173">
        <v>3000</v>
      </c>
    </row>
    <row r="1236" spans="1:3">
      <c r="A1236" s="172">
        <v>229</v>
      </c>
      <c r="B1236" s="184" t="s">
        <v>1151</v>
      </c>
      <c r="C1236" s="173">
        <v>500</v>
      </c>
    </row>
    <row r="1237" spans="1:3">
      <c r="A1237" s="172">
        <v>22902</v>
      </c>
      <c r="B1237" s="184" t="s">
        <v>1152</v>
      </c>
      <c r="C1237" s="173">
        <v>500</v>
      </c>
    </row>
    <row r="1238" spans="1:3">
      <c r="A1238" s="172">
        <v>22999</v>
      </c>
      <c r="B1238" s="184" t="s">
        <v>1018</v>
      </c>
      <c r="C1238" s="173"/>
    </row>
    <row r="1239" spans="1:3">
      <c r="A1239" s="172">
        <v>232</v>
      </c>
      <c r="B1239" s="195" t="s">
        <v>1153</v>
      </c>
      <c r="C1239" s="173">
        <f>C1240</f>
        <v>2609</v>
      </c>
    </row>
    <row r="1240" spans="1:3">
      <c r="A1240" s="172">
        <v>23203</v>
      </c>
      <c r="B1240" s="195" t="s">
        <v>1154</v>
      </c>
      <c r="C1240" s="173">
        <f>SUM(C1241:C1244)</f>
        <v>2609</v>
      </c>
    </row>
    <row r="1241" spans="1:3">
      <c r="A1241" s="172">
        <v>2320301</v>
      </c>
      <c r="B1241" s="195" t="s">
        <v>1155</v>
      </c>
      <c r="C1241" s="173">
        <v>2609</v>
      </c>
    </row>
    <row r="1242" spans="1:3">
      <c r="A1242" s="172">
        <v>2320302</v>
      </c>
      <c r="B1242" s="195" t="s">
        <v>1156</v>
      </c>
      <c r="C1242" s="173"/>
    </row>
    <row r="1243" spans="1:3">
      <c r="A1243" s="172">
        <v>2320303</v>
      </c>
      <c r="B1243" s="195" t="s">
        <v>1157</v>
      </c>
      <c r="C1243" s="173"/>
    </row>
    <row r="1244" spans="1:3">
      <c r="A1244" s="172">
        <v>2320399</v>
      </c>
      <c r="B1244" s="195" t="s">
        <v>1158</v>
      </c>
      <c r="C1244" s="173"/>
    </row>
    <row r="1245" spans="1:3">
      <c r="A1245" s="172">
        <v>233</v>
      </c>
      <c r="B1245" s="184" t="s">
        <v>1159</v>
      </c>
      <c r="C1245" s="173"/>
    </row>
    <row r="1246" spans="1:3">
      <c r="A1246" s="172">
        <v>23303</v>
      </c>
      <c r="B1246" s="184" t="s">
        <v>1160</v>
      </c>
      <c r="C1246" s="193"/>
    </row>
    <row r="1247" spans="1:3">
      <c r="A1247" s="172"/>
      <c r="B1247" s="184"/>
      <c r="C1247" s="173"/>
    </row>
    <row r="1248" spans="1:3">
      <c r="A1248" s="172"/>
      <c r="B1248" s="184"/>
      <c r="C1248" s="173"/>
    </row>
    <row r="1249" spans="1:3">
      <c r="A1249" s="172"/>
      <c r="B1249" s="197" t="s">
        <v>121</v>
      </c>
      <c r="C1249" s="173">
        <f>C1245+C1239+C1187+C1143+C1123+C1079+C1039+C1019+C955+C897+C790+C771+C699+C628+C502+C445+C389+C338+C248+C238+C5+C1235+C1236</f>
        <v>185096</v>
      </c>
    </row>
  </sheetData>
  <mergeCells count="3">
    <mergeCell ref="B1:C1"/>
    <mergeCell ref="A3:B3"/>
    <mergeCell ref="C3:C4"/>
  </mergeCells>
  <pageMargins left="0.75" right="0.668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A13" workbookViewId="0">
      <selection activeCell="L31" sqref="H31:L31"/>
    </sheetView>
  </sheetViews>
  <sheetFormatPr defaultColWidth="8.88888888888889" defaultRowHeight="14.4"/>
  <cols>
    <col min="1" max="1" width="9.44444444444444" customWidth="1"/>
    <col min="2" max="2" width="25.2222222222222" customWidth="1"/>
  </cols>
  <sheetData>
    <row r="1" ht="25.2" customHeight="1" spans="1:16">
      <c r="A1" s="164" t="s">
        <v>1161</v>
      </c>
      <c r="B1" s="164"/>
      <c r="C1" s="164"/>
      <c r="D1" s="164"/>
      <c r="E1" s="164"/>
      <c r="F1" s="164"/>
      <c r="G1" s="164"/>
      <c r="H1" s="164"/>
      <c r="I1" s="164"/>
      <c r="J1" s="164"/>
      <c r="K1" s="164"/>
      <c r="L1" s="164"/>
      <c r="M1" s="164"/>
      <c r="N1" s="164"/>
      <c r="O1" s="164"/>
      <c r="P1" s="164"/>
    </row>
    <row r="2" ht="17.1" customHeight="1" spans="1:18">
      <c r="A2" s="168" t="s">
        <v>1162</v>
      </c>
      <c r="B2" s="169"/>
      <c r="C2" s="169"/>
      <c r="D2" s="169"/>
      <c r="E2" s="169"/>
      <c r="F2" s="169"/>
      <c r="G2" s="169"/>
      <c r="H2" s="169"/>
      <c r="I2" s="169"/>
      <c r="J2" s="169"/>
      <c r="K2" s="169"/>
      <c r="L2" s="169"/>
      <c r="M2" s="169"/>
      <c r="N2" s="169"/>
      <c r="Q2" s="176" t="s">
        <v>1163</v>
      </c>
      <c r="R2" s="176"/>
    </row>
    <row r="3" spans="1:18">
      <c r="A3" s="170" t="s">
        <v>203</v>
      </c>
      <c r="B3" s="170"/>
      <c r="C3" s="170" t="s">
        <v>1164</v>
      </c>
      <c r="D3" s="170">
        <v>501</v>
      </c>
      <c r="E3" s="170">
        <v>502</v>
      </c>
      <c r="F3" s="170">
        <v>503</v>
      </c>
      <c r="G3" s="170">
        <v>504</v>
      </c>
      <c r="H3" s="170">
        <v>505</v>
      </c>
      <c r="I3" s="170">
        <v>506</v>
      </c>
      <c r="J3" s="170">
        <v>507</v>
      </c>
      <c r="K3" s="170">
        <v>508</v>
      </c>
      <c r="L3" s="170">
        <v>509</v>
      </c>
      <c r="M3" s="170">
        <v>510</v>
      </c>
      <c r="N3" s="170">
        <v>511</v>
      </c>
      <c r="O3" s="170">
        <v>512</v>
      </c>
      <c r="P3" s="170">
        <v>513</v>
      </c>
      <c r="Q3" s="170">
        <v>514</v>
      </c>
      <c r="R3" s="170">
        <v>515</v>
      </c>
    </row>
    <row r="4" ht="57.6" spans="1:18">
      <c r="A4" s="170" t="s">
        <v>204</v>
      </c>
      <c r="B4" s="170" t="s">
        <v>205</v>
      </c>
      <c r="C4" s="170"/>
      <c r="D4" s="171" t="s">
        <v>1165</v>
      </c>
      <c r="E4" s="171" t="s">
        <v>1166</v>
      </c>
      <c r="F4" s="171" t="s">
        <v>1167</v>
      </c>
      <c r="G4" s="171" t="s">
        <v>1168</v>
      </c>
      <c r="H4" s="171" t="s">
        <v>1169</v>
      </c>
      <c r="I4" s="171" t="s">
        <v>1170</v>
      </c>
      <c r="J4" s="171" t="s">
        <v>1171</v>
      </c>
      <c r="K4" s="171" t="s">
        <v>1172</v>
      </c>
      <c r="L4" s="171" t="s">
        <v>1173</v>
      </c>
      <c r="M4" s="171" t="s">
        <v>1174</v>
      </c>
      <c r="N4" s="171" t="s">
        <v>1175</v>
      </c>
      <c r="O4" s="171" t="s">
        <v>1176</v>
      </c>
      <c r="P4" s="171" t="s">
        <v>1177</v>
      </c>
      <c r="Q4" s="171" t="s">
        <v>1178</v>
      </c>
      <c r="R4" s="171" t="s">
        <v>1151</v>
      </c>
    </row>
    <row r="5" spans="1:18">
      <c r="A5" s="172">
        <v>201</v>
      </c>
      <c r="B5" s="173" t="s">
        <v>1179</v>
      </c>
      <c r="C5" s="173">
        <f t="shared" ref="C5:C31" si="0">SUM(D5:R5)</f>
        <v>20632</v>
      </c>
      <c r="D5" s="173">
        <v>9096</v>
      </c>
      <c r="E5" s="173">
        <v>4614</v>
      </c>
      <c r="F5" s="173">
        <v>800</v>
      </c>
      <c r="G5" s="173">
        <v>40</v>
      </c>
      <c r="H5" s="173">
        <v>5957</v>
      </c>
      <c r="I5" s="173"/>
      <c r="J5" s="173"/>
      <c r="K5" s="173"/>
      <c r="L5" s="173">
        <v>125</v>
      </c>
      <c r="M5" s="173"/>
      <c r="N5" s="173"/>
      <c r="O5" s="173"/>
      <c r="P5" s="173"/>
      <c r="Q5" s="173"/>
      <c r="R5" s="173"/>
    </row>
    <row r="6" spans="1:18">
      <c r="A6" s="172">
        <v>202</v>
      </c>
      <c r="B6" s="173" t="s">
        <v>335</v>
      </c>
      <c r="C6" s="173">
        <f t="shared" si="0"/>
        <v>0</v>
      </c>
      <c r="D6" s="173"/>
      <c r="E6" s="173"/>
      <c r="F6" s="173"/>
      <c r="G6" s="173"/>
      <c r="H6" s="173"/>
      <c r="I6" s="173"/>
      <c r="J6" s="173"/>
      <c r="K6" s="173"/>
      <c r="L6" s="173"/>
      <c r="M6" s="173"/>
      <c r="N6" s="173"/>
      <c r="O6" s="173"/>
      <c r="P6" s="173"/>
      <c r="Q6" s="173"/>
      <c r="R6" s="173"/>
    </row>
    <row r="7" spans="1:18">
      <c r="A7" s="172">
        <v>203</v>
      </c>
      <c r="B7" s="173" t="s">
        <v>339</v>
      </c>
      <c r="C7" s="173">
        <f t="shared" si="0"/>
        <v>0</v>
      </c>
      <c r="D7" s="173"/>
      <c r="E7" s="173"/>
      <c r="F7" s="173"/>
      <c r="G7" s="173"/>
      <c r="H7" s="173"/>
      <c r="I7" s="173"/>
      <c r="J7" s="173"/>
      <c r="K7" s="173"/>
      <c r="L7" s="173"/>
      <c r="M7" s="173"/>
      <c r="N7" s="173"/>
      <c r="O7" s="173"/>
      <c r="P7" s="173"/>
      <c r="Q7" s="173"/>
      <c r="R7" s="173"/>
    </row>
    <row r="8" spans="1:18">
      <c r="A8" s="172">
        <v>204</v>
      </c>
      <c r="B8" s="173" t="s">
        <v>1180</v>
      </c>
      <c r="C8" s="173">
        <f t="shared" si="0"/>
        <v>6595</v>
      </c>
      <c r="D8" s="173">
        <v>4357</v>
      </c>
      <c r="E8" s="173">
        <v>730</v>
      </c>
      <c r="F8" s="173">
        <v>420</v>
      </c>
      <c r="G8" s="173">
        <v>1016</v>
      </c>
      <c r="H8" s="173">
        <v>11</v>
      </c>
      <c r="I8" s="173"/>
      <c r="J8" s="173"/>
      <c r="K8" s="173"/>
      <c r="L8" s="173">
        <v>61</v>
      </c>
      <c r="M8" s="173"/>
      <c r="N8" s="173"/>
      <c r="O8" s="173"/>
      <c r="P8" s="173"/>
      <c r="Q8" s="173"/>
      <c r="R8" s="173"/>
    </row>
    <row r="9" spans="1:18">
      <c r="A9" s="172">
        <v>205</v>
      </c>
      <c r="B9" s="173" t="s">
        <v>400</v>
      </c>
      <c r="C9" s="173">
        <f t="shared" si="0"/>
        <v>39182</v>
      </c>
      <c r="D9" s="173">
        <v>790</v>
      </c>
      <c r="E9" s="173">
        <v>10</v>
      </c>
      <c r="F9" s="173">
        <v>1830</v>
      </c>
      <c r="G9" s="173">
        <v>10110</v>
      </c>
      <c r="H9" s="173">
        <v>26323</v>
      </c>
      <c r="I9" s="173"/>
      <c r="J9" s="173"/>
      <c r="K9" s="173"/>
      <c r="L9" s="173">
        <v>119</v>
      </c>
      <c r="M9" s="173"/>
      <c r="N9" s="173"/>
      <c r="O9" s="173"/>
      <c r="P9" s="173"/>
      <c r="Q9" s="173"/>
      <c r="R9" s="173"/>
    </row>
    <row r="10" spans="1:18">
      <c r="A10" s="172">
        <v>206</v>
      </c>
      <c r="B10" s="173" t="s">
        <v>448</v>
      </c>
      <c r="C10" s="173">
        <f t="shared" si="0"/>
        <v>225</v>
      </c>
      <c r="D10" s="173"/>
      <c r="E10" s="173"/>
      <c r="F10" s="173">
        <v>85</v>
      </c>
      <c r="G10" s="173">
        <v>15</v>
      </c>
      <c r="H10" s="173">
        <v>123</v>
      </c>
      <c r="I10" s="173"/>
      <c r="J10" s="173"/>
      <c r="K10" s="173"/>
      <c r="L10" s="173">
        <v>2</v>
      </c>
      <c r="M10" s="173"/>
      <c r="N10" s="173"/>
      <c r="O10" s="173"/>
      <c r="P10" s="173"/>
      <c r="Q10" s="173"/>
      <c r="R10" s="173"/>
    </row>
    <row r="11" spans="1:18">
      <c r="A11" s="172">
        <v>207</v>
      </c>
      <c r="B11" s="173" t="s">
        <v>497</v>
      </c>
      <c r="C11" s="173">
        <f t="shared" si="0"/>
        <v>1913</v>
      </c>
      <c r="D11" s="173">
        <v>477</v>
      </c>
      <c r="E11" s="173">
        <v>11</v>
      </c>
      <c r="F11" s="173">
        <v>192</v>
      </c>
      <c r="G11" s="173">
        <v>488</v>
      </c>
      <c r="H11" s="173">
        <v>734</v>
      </c>
      <c r="I11" s="173"/>
      <c r="J11" s="173"/>
      <c r="K11" s="173"/>
      <c r="L11" s="173">
        <v>11</v>
      </c>
      <c r="M11" s="173"/>
      <c r="N11" s="173"/>
      <c r="O11" s="173"/>
      <c r="P11" s="173"/>
      <c r="Q11" s="173"/>
      <c r="R11" s="173"/>
    </row>
    <row r="12" spans="1:18">
      <c r="A12" s="172">
        <v>208</v>
      </c>
      <c r="B12" s="173" t="s">
        <v>539</v>
      </c>
      <c r="C12" s="173">
        <f t="shared" si="0"/>
        <v>34119</v>
      </c>
      <c r="D12" s="173">
        <v>1027</v>
      </c>
      <c r="E12" s="173">
        <v>34</v>
      </c>
      <c r="F12" s="173">
        <v>6493</v>
      </c>
      <c r="G12" s="173">
        <v>12590</v>
      </c>
      <c r="H12" s="173">
        <v>755</v>
      </c>
      <c r="I12" s="173"/>
      <c r="J12" s="173"/>
      <c r="K12" s="173"/>
      <c r="L12" s="173">
        <v>13220</v>
      </c>
      <c r="M12" s="173"/>
      <c r="N12" s="173"/>
      <c r="O12" s="173"/>
      <c r="P12" s="173"/>
      <c r="Q12" s="173"/>
      <c r="R12" s="173"/>
    </row>
    <row r="13" spans="1:18">
      <c r="A13" s="172">
        <v>210</v>
      </c>
      <c r="B13" s="173" t="s">
        <v>647</v>
      </c>
      <c r="C13" s="173">
        <f t="shared" si="0"/>
        <v>14628</v>
      </c>
      <c r="D13" s="173">
        <v>353</v>
      </c>
      <c r="E13" s="173">
        <v>12</v>
      </c>
      <c r="F13" s="173">
        <v>3722</v>
      </c>
      <c r="G13" s="173">
        <v>3669</v>
      </c>
      <c r="H13" s="173">
        <v>6856</v>
      </c>
      <c r="I13" s="173"/>
      <c r="J13" s="173"/>
      <c r="K13" s="173"/>
      <c r="L13" s="173">
        <v>16</v>
      </c>
      <c r="M13" s="173"/>
      <c r="N13" s="173"/>
      <c r="O13" s="173"/>
      <c r="P13" s="173"/>
      <c r="Q13" s="173"/>
      <c r="R13" s="173"/>
    </row>
    <row r="14" spans="1:18">
      <c r="A14" s="172">
        <v>211</v>
      </c>
      <c r="B14" s="173" t="s">
        <v>710</v>
      </c>
      <c r="C14" s="173">
        <f t="shared" si="0"/>
        <v>3016</v>
      </c>
      <c r="D14" s="173"/>
      <c r="E14" s="173">
        <v>567</v>
      </c>
      <c r="F14" s="173">
        <v>40</v>
      </c>
      <c r="G14" s="173">
        <v>2409</v>
      </c>
      <c r="H14" s="173"/>
      <c r="I14" s="173"/>
      <c r="J14" s="173"/>
      <c r="K14" s="173"/>
      <c r="L14" s="173"/>
      <c r="M14" s="173"/>
      <c r="N14" s="173"/>
      <c r="O14" s="173"/>
      <c r="P14" s="173"/>
      <c r="Q14" s="173"/>
      <c r="R14" s="173"/>
    </row>
    <row r="15" spans="1:18">
      <c r="A15" s="172">
        <v>212</v>
      </c>
      <c r="B15" s="173" t="s">
        <v>774</v>
      </c>
      <c r="C15" s="173">
        <f t="shared" si="0"/>
        <v>7012</v>
      </c>
      <c r="D15" s="173">
        <v>495</v>
      </c>
      <c r="E15" s="173">
        <v>81</v>
      </c>
      <c r="F15" s="173">
        <v>4418</v>
      </c>
      <c r="G15" s="173"/>
      <c r="H15" s="173">
        <v>2014</v>
      </c>
      <c r="I15" s="173"/>
      <c r="J15" s="173"/>
      <c r="K15" s="173"/>
      <c r="L15" s="173">
        <v>4</v>
      </c>
      <c r="M15" s="173"/>
      <c r="N15" s="173"/>
      <c r="O15" s="173"/>
      <c r="P15" s="173"/>
      <c r="Q15" s="173"/>
      <c r="R15" s="173"/>
    </row>
    <row r="16" spans="1:18">
      <c r="A16" s="172">
        <v>213</v>
      </c>
      <c r="B16" s="173" t="s">
        <v>790</v>
      </c>
      <c r="C16" s="173">
        <f t="shared" si="0"/>
        <v>40463</v>
      </c>
      <c r="D16" s="173">
        <v>722</v>
      </c>
      <c r="E16" s="173">
        <v>816</v>
      </c>
      <c r="F16" s="173">
        <v>5191</v>
      </c>
      <c r="G16" s="173">
        <v>27894</v>
      </c>
      <c r="H16" s="173">
        <v>3860</v>
      </c>
      <c r="I16" s="173"/>
      <c r="J16" s="173"/>
      <c r="K16" s="173"/>
      <c r="L16" s="173">
        <v>1980</v>
      </c>
      <c r="M16" s="173"/>
      <c r="N16" s="173"/>
      <c r="O16" s="173"/>
      <c r="P16" s="173"/>
      <c r="Q16" s="173"/>
      <c r="R16" s="173"/>
    </row>
    <row r="17" spans="1:18">
      <c r="A17" s="172">
        <v>214</v>
      </c>
      <c r="B17" s="173" t="s">
        <v>881</v>
      </c>
      <c r="C17" s="173">
        <f t="shared" si="0"/>
        <v>1775</v>
      </c>
      <c r="D17" s="173">
        <v>82</v>
      </c>
      <c r="E17" s="173">
        <v>5</v>
      </c>
      <c r="F17" s="173">
        <v>454</v>
      </c>
      <c r="G17" s="173">
        <v>52</v>
      </c>
      <c r="H17" s="173">
        <v>1168</v>
      </c>
      <c r="I17" s="173"/>
      <c r="J17" s="173"/>
      <c r="K17" s="173"/>
      <c r="L17" s="173">
        <v>14</v>
      </c>
      <c r="M17" s="173"/>
      <c r="N17" s="173"/>
      <c r="O17" s="173"/>
      <c r="P17" s="173"/>
      <c r="Q17" s="173"/>
      <c r="R17" s="173"/>
    </row>
    <row r="18" spans="1:18">
      <c r="A18" s="172">
        <v>215</v>
      </c>
      <c r="B18" s="174" t="s">
        <v>926</v>
      </c>
      <c r="C18" s="173">
        <f t="shared" si="0"/>
        <v>976</v>
      </c>
      <c r="D18" s="173"/>
      <c r="E18" s="173"/>
      <c r="F18" s="173"/>
      <c r="G18" s="173">
        <v>976</v>
      </c>
      <c r="H18" s="173"/>
      <c r="I18" s="173"/>
      <c r="J18" s="173"/>
      <c r="K18" s="173"/>
      <c r="L18" s="173"/>
      <c r="M18" s="173"/>
      <c r="N18" s="173"/>
      <c r="O18" s="173"/>
      <c r="P18" s="173"/>
      <c r="Q18" s="173"/>
      <c r="R18" s="173"/>
    </row>
    <row r="19" spans="1:18">
      <c r="A19" s="172">
        <v>216</v>
      </c>
      <c r="B19" s="174" t="s">
        <v>971</v>
      </c>
      <c r="C19" s="173">
        <f t="shared" si="0"/>
        <v>199</v>
      </c>
      <c r="D19" s="173">
        <v>81</v>
      </c>
      <c r="E19" s="173">
        <v>5</v>
      </c>
      <c r="F19" s="173"/>
      <c r="G19" s="173">
        <v>95</v>
      </c>
      <c r="H19" s="173">
        <v>17</v>
      </c>
      <c r="I19" s="173"/>
      <c r="J19" s="173"/>
      <c r="K19" s="173"/>
      <c r="L19" s="173">
        <v>1</v>
      </c>
      <c r="M19" s="173"/>
      <c r="N19" s="173"/>
      <c r="O19" s="173"/>
      <c r="P19" s="173"/>
      <c r="Q19" s="173"/>
      <c r="R19" s="173"/>
    </row>
    <row r="20" spans="1:18">
      <c r="A20" s="172">
        <v>217</v>
      </c>
      <c r="B20" s="172" t="s">
        <v>984</v>
      </c>
      <c r="C20" s="173">
        <f t="shared" si="0"/>
        <v>0</v>
      </c>
      <c r="D20" s="173"/>
      <c r="E20" s="173"/>
      <c r="F20" s="173"/>
      <c r="G20" s="173"/>
      <c r="H20" s="173"/>
      <c r="I20" s="173"/>
      <c r="J20" s="173"/>
      <c r="K20" s="173"/>
      <c r="L20" s="173"/>
      <c r="M20" s="173"/>
      <c r="N20" s="173"/>
      <c r="O20" s="173"/>
      <c r="P20" s="173"/>
      <c r="Q20" s="173"/>
      <c r="R20" s="173"/>
    </row>
    <row r="21" spans="1:18">
      <c r="A21" s="172">
        <v>219</v>
      </c>
      <c r="B21" s="174" t="s">
        <v>1010</v>
      </c>
      <c r="C21" s="173">
        <f t="shared" si="0"/>
        <v>0</v>
      </c>
      <c r="D21" s="173"/>
      <c r="E21" s="173"/>
      <c r="F21" s="173"/>
      <c r="G21" s="173"/>
      <c r="H21" s="173"/>
      <c r="I21" s="173"/>
      <c r="J21" s="173"/>
      <c r="K21" s="173"/>
      <c r="L21" s="173"/>
      <c r="M21" s="173"/>
      <c r="N21" s="173"/>
      <c r="O21" s="173"/>
      <c r="P21" s="173"/>
      <c r="Q21" s="173"/>
      <c r="R21" s="173"/>
    </row>
    <row r="22" spans="1:18">
      <c r="A22" s="172">
        <v>220</v>
      </c>
      <c r="B22" s="174" t="s">
        <v>1019</v>
      </c>
      <c r="C22" s="173">
        <f t="shared" si="0"/>
        <v>864</v>
      </c>
      <c r="D22" s="173">
        <v>168</v>
      </c>
      <c r="E22" s="173">
        <v>4</v>
      </c>
      <c r="F22" s="173">
        <v>72</v>
      </c>
      <c r="G22" s="173">
        <v>70</v>
      </c>
      <c r="H22" s="173">
        <v>548</v>
      </c>
      <c r="I22" s="173"/>
      <c r="J22" s="173"/>
      <c r="K22" s="173"/>
      <c r="L22" s="173">
        <v>2</v>
      </c>
      <c r="M22" s="173"/>
      <c r="N22" s="173"/>
      <c r="O22" s="173"/>
      <c r="P22" s="173"/>
      <c r="Q22" s="173"/>
      <c r="R22" s="173"/>
    </row>
    <row r="23" spans="1:18">
      <c r="A23" s="172">
        <v>221</v>
      </c>
      <c r="B23" s="174" t="s">
        <v>1056</v>
      </c>
      <c r="C23" s="173">
        <f t="shared" si="0"/>
        <v>6161</v>
      </c>
      <c r="D23" s="173">
        <v>5620</v>
      </c>
      <c r="E23" s="173"/>
      <c r="F23" s="173"/>
      <c r="G23" s="173">
        <v>541</v>
      </c>
      <c r="H23" s="173"/>
      <c r="I23" s="173"/>
      <c r="J23" s="173"/>
      <c r="K23" s="173"/>
      <c r="L23" s="173"/>
      <c r="M23" s="173"/>
      <c r="N23" s="173"/>
      <c r="O23" s="173"/>
      <c r="P23" s="173"/>
      <c r="Q23" s="173"/>
      <c r="R23" s="173"/>
    </row>
    <row r="24" spans="1:18">
      <c r="A24" s="172">
        <v>222</v>
      </c>
      <c r="B24" s="174" t="s">
        <v>1076</v>
      </c>
      <c r="C24" s="173">
        <f t="shared" si="0"/>
        <v>245</v>
      </c>
      <c r="D24" s="173"/>
      <c r="E24" s="173"/>
      <c r="F24" s="173">
        <v>245</v>
      </c>
      <c r="G24" s="173"/>
      <c r="H24" s="173"/>
      <c r="I24" s="173"/>
      <c r="J24" s="173"/>
      <c r="K24" s="173"/>
      <c r="L24" s="173"/>
      <c r="M24" s="173"/>
      <c r="N24" s="173"/>
      <c r="O24" s="173"/>
      <c r="P24" s="173"/>
      <c r="Q24" s="173"/>
      <c r="R24" s="173"/>
    </row>
    <row r="25" spans="1:18">
      <c r="A25" s="172">
        <v>224</v>
      </c>
      <c r="B25" s="174" t="s">
        <v>1116</v>
      </c>
      <c r="C25" s="173">
        <f t="shared" si="0"/>
        <v>982</v>
      </c>
      <c r="D25" s="173">
        <v>313</v>
      </c>
      <c r="E25" s="173">
        <v>78</v>
      </c>
      <c r="F25" s="173">
        <v>78</v>
      </c>
      <c r="G25" s="173">
        <v>35</v>
      </c>
      <c r="H25" s="173">
        <v>477</v>
      </c>
      <c r="I25" s="173"/>
      <c r="J25" s="173"/>
      <c r="K25" s="173"/>
      <c r="L25" s="173">
        <v>1</v>
      </c>
      <c r="M25" s="173"/>
      <c r="N25" s="173"/>
      <c r="O25" s="173"/>
      <c r="P25" s="173"/>
      <c r="Q25" s="173"/>
      <c r="R25" s="173"/>
    </row>
    <row r="26" spans="1:18">
      <c r="A26" s="172">
        <v>227</v>
      </c>
      <c r="B26" s="172" t="s">
        <v>1150</v>
      </c>
      <c r="C26" s="173">
        <f t="shared" si="0"/>
        <v>3000</v>
      </c>
      <c r="D26" s="173"/>
      <c r="E26" s="173"/>
      <c r="F26" s="173"/>
      <c r="G26" s="173"/>
      <c r="H26" s="173"/>
      <c r="I26" s="173"/>
      <c r="J26" s="173"/>
      <c r="K26" s="173"/>
      <c r="L26" s="173"/>
      <c r="M26" s="173"/>
      <c r="N26" s="173"/>
      <c r="O26" s="173"/>
      <c r="P26" s="173"/>
      <c r="Q26" s="173">
        <v>3000</v>
      </c>
      <c r="R26" s="173"/>
    </row>
    <row r="27" spans="1:18">
      <c r="A27" s="172">
        <v>229</v>
      </c>
      <c r="B27" s="173" t="s">
        <v>1151</v>
      </c>
      <c r="C27" s="173">
        <f t="shared" si="0"/>
        <v>500</v>
      </c>
      <c r="D27" s="173"/>
      <c r="E27" s="173"/>
      <c r="F27" s="173"/>
      <c r="G27" s="173"/>
      <c r="H27" s="173"/>
      <c r="I27" s="173"/>
      <c r="J27" s="173"/>
      <c r="K27" s="173"/>
      <c r="L27" s="173"/>
      <c r="M27" s="173"/>
      <c r="N27" s="173"/>
      <c r="O27" s="173"/>
      <c r="P27" s="173"/>
      <c r="Q27" s="173">
        <v>500</v>
      </c>
      <c r="R27" s="173"/>
    </row>
    <row r="28" spans="1:18">
      <c r="A28" s="172">
        <v>230</v>
      </c>
      <c r="B28" s="173" t="s">
        <v>1177</v>
      </c>
      <c r="C28" s="173">
        <f t="shared" si="0"/>
        <v>0</v>
      </c>
      <c r="D28" s="173"/>
      <c r="E28" s="173"/>
      <c r="F28" s="173"/>
      <c r="G28" s="173"/>
      <c r="H28" s="173"/>
      <c r="I28" s="173"/>
      <c r="J28" s="173"/>
      <c r="K28" s="173"/>
      <c r="L28" s="173"/>
      <c r="M28" s="173"/>
      <c r="N28" s="173"/>
      <c r="O28" s="173"/>
      <c r="P28" s="173"/>
      <c r="Q28" s="173"/>
      <c r="R28" s="173"/>
    </row>
    <row r="29" spans="1:18">
      <c r="A29" s="172">
        <v>232</v>
      </c>
      <c r="B29" s="174" t="s">
        <v>1153</v>
      </c>
      <c r="C29" s="173">
        <f t="shared" si="0"/>
        <v>2609</v>
      </c>
      <c r="D29" s="173"/>
      <c r="E29" s="173"/>
      <c r="F29" s="173"/>
      <c r="G29" s="173"/>
      <c r="H29" s="173"/>
      <c r="I29" s="173"/>
      <c r="J29" s="173"/>
      <c r="K29" s="173"/>
      <c r="L29" s="173"/>
      <c r="M29" s="173"/>
      <c r="N29" s="173">
        <v>2609</v>
      </c>
      <c r="O29" s="173"/>
      <c r="P29" s="173"/>
      <c r="Q29" s="173"/>
      <c r="R29" s="173"/>
    </row>
    <row r="30" spans="1:18">
      <c r="A30" s="172">
        <v>233</v>
      </c>
      <c r="B30" s="174" t="s">
        <v>1159</v>
      </c>
      <c r="C30" s="173">
        <f t="shared" si="0"/>
        <v>0</v>
      </c>
      <c r="D30" s="173"/>
      <c r="E30" s="173"/>
      <c r="F30" s="173"/>
      <c r="G30" s="173"/>
      <c r="H30" s="173"/>
      <c r="I30" s="173"/>
      <c r="J30" s="173"/>
      <c r="K30" s="173"/>
      <c r="L30" s="173"/>
      <c r="M30" s="173"/>
      <c r="N30" s="173"/>
      <c r="O30" s="173"/>
      <c r="P30" s="173"/>
      <c r="Q30" s="173"/>
      <c r="R30" s="173"/>
    </row>
    <row r="31" spans="1:18">
      <c r="A31" s="175" t="s">
        <v>130</v>
      </c>
      <c r="B31" s="175"/>
      <c r="C31" s="173">
        <f t="shared" si="0"/>
        <v>185096</v>
      </c>
      <c r="D31" s="173">
        <f t="shared" ref="D31:R31" si="1">SUM(D5:D30)</f>
        <v>23581</v>
      </c>
      <c r="E31" s="173">
        <f t="shared" si="1"/>
        <v>6967</v>
      </c>
      <c r="F31" s="173">
        <f t="shared" si="1"/>
        <v>24040</v>
      </c>
      <c r="G31" s="173">
        <f t="shared" si="1"/>
        <v>60000</v>
      </c>
      <c r="H31" s="173">
        <f t="shared" si="1"/>
        <v>48843</v>
      </c>
      <c r="I31" s="173">
        <f t="shared" si="1"/>
        <v>0</v>
      </c>
      <c r="J31" s="173">
        <f t="shared" si="1"/>
        <v>0</v>
      </c>
      <c r="K31" s="173">
        <f t="shared" si="1"/>
        <v>0</v>
      </c>
      <c r="L31" s="173">
        <f t="shared" si="1"/>
        <v>15556</v>
      </c>
      <c r="M31" s="173">
        <f t="shared" si="1"/>
        <v>0</v>
      </c>
      <c r="N31" s="173">
        <f t="shared" si="1"/>
        <v>2609</v>
      </c>
      <c r="O31" s="173">
        <f t="shared" si="1"/>
        <v>0</v>
      </c>
      <c r="P31" s="173">
        <f t="shared" si="1"/>
        <v>0</v>
      </c>
      <c r="Q31" s="173">
        <f t="shared" si="1"/>
        <v>3500</v>
      </c>
      <c r="R31" s="173">
        <f t="shared" si="1"/>
        <v>0</v>
      </c>
    </row>
  </sheetData>
  <mergeCells count="5">
    <mergeCell ref="A1:P1"/>
    <mergeCell ref="Q2:R2"/>
    <mergeCell ref="A3:B3"/>
    <mergeCell ref="A31:B31"/>
    <mergeCell ref="C3:C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I25" sqref="I25"/>
    </sheetView>
  </sheetViews>
  <sheetFormatPr defaultColWidth="8.88888888888889" defaultRowHeight="14.4" outlineLevelCol="6"/>
  <cols>
    <col min="2" max="2" width="26.6666666666667" customWidth="1"/>
    <col min="3" max="3" width="13.7777777777778" customWidth="1"/>
    <col min="4" max="4" width="26" customWidth="1"/>
  </cols>
  <sheetData>
    <row r="1" ht="25.2" customHeight="1" spans="1:7">
      <c r="A1" s="164" t="s">
        <v>1181</v>
      </c>
      <c r="B1" s="164"/>
      <c r="C1" s="164"/>
      <c r="D1" s="164"/>
      <c r="E1" s="164"/>
      <c r="F1" s="164"/>
      <c r="G1" s="164"/>
    </row>
    <row r="2" ht="26.7" customHeight="1" spans="1:7">
      <c r="A2" s="165" t="s">
        <v>1182</v>
      </c>
      <c r="B2" s="164"/>
      <c r="C2" s="164"/>
      <c r="D2" s="164"/>
      <c r="E2" s="164"/>
      <c r="F2" s="165" t="s">
        <v>49</v>
      </c>
      <c r="G2" s="165"/>
    </row>
    <row r="3" ht="46.8" spans="1:7">
      <c r="A3" s="8" t="s">
        <v>1183</v>
      </c>
      <c r="B3" s="8" t="s">
        <v>1184</v>
      </c>
      <c r="C3" s="8" t="s">
        <v>1185</v>
      </c>
      <c r="D3" s="8" t="s">
        <v>1184</v>
      </c>
      <c r="E3" s="8" t="s">
        <v>1186</v>
      </c>
      <c r="F3" s="8" t="s">
        <v>1187</v>
      </c>
      <c r="G3" s="8" t="s">
        <v>1188</v>
      </c>
    </row>
    <row r="4" ht="22" customHeight="1" spans="1:7">
      <c r="A4" s="166">
        <v>501</v>
      </c>
      <c r="B4" s="166" t="s">
        <v>1165</v>
      </c>
      <c r="C4" s="24"/>
      <c r="D4" s="24"/>
      <c r="E4" s="167">
        <f t="shared" ref="E4:E10" si="0">F4+G4</f>
        <v>23581</v>
      </c>
      <c r="F4" s="167">
        <f>SUM(F5:F8)</f>
        <v>23581</v>
      </c>
      <c r="G4" s="167">
        <f>SUM(G5:G8)</f>
        <v>0</v>
      </c>
    </row>
    <row r="5" ht="22" customHeight="1" spans="1:7">
      <c r="A5" s="166"/>
      <c r="B5" s="166"/>
      <c r="C5" s="8">
        <v>50101</v>
      </c>
      <c r="D5" s="8" t="s">
        <v>1189</v>
      </c>
      <c r="E5" s="167">
        <f t="shared" si="0"/>
        <v>11179</v>
      </c>
      <c r="F5" s="18">
        <v>11179</v>
      </c>
      <c r="G5" s="18"/>
    </row>
    <row r="6" ht="22" customHeight="1" spans="1:7">
      <c r="A6" s="166"/>
      <c r="B6" s="166"/>
      <c r="C6" s="8">
        <v>50102</v>
      </c>
      <c r="D6" s="8" t="s">
        <v>1190</v>
      </c>
      <c r="E6" s="167">
        <f t="shared" si="0"/>
        <v>4187</v>
      </c>
      <c r="F6" s="18">
        <v>4187</v>
      </c>
      <c r="G6" s="18"/>
    </row>
    <row r="7" ht="22" customHeight="1" spans="1:7">
      <c r="A7" s="166"/>
      <c r="B7" s="166"/>
      <c r="C7" s="8">
        <v>50103</v>
      </c>
      <c r="D7" s="8" t="s">
        <v>1191</v>
      </c>
      <c r="E7" s="167">
        <f t="shared" si="0"/>
        <v>5734</v>
      </c>
      <c r="F7" s="18">
        <v>5734</v>
      </c>
      <c r="G7" s="18"/>
    </row>
    <row r="8" ht="22" customHeight="1" spans="1:7">
      <c r="A8" s="166"/>
      <c r="B8" s="166"/>
      <c r="C8" s="8">
        <v>50199</v>
      </c>
      <c r="D8" s="8" t="s">
        <v>1192</v>
      </c>
      <c r="E8" s="167">
        <f t="shared" si="0"/>
        <v>2481</v>
      </c>
      <c r="F8" s="18">
        <v>2481</v>
      </c>
      <c r="G8" s="18"/>
    </row>
    <row r="9" ht="22" customHeight="1" spans="1:7">
      <c r="A9" s="166">
        <v>502</v>
      </c>
      <c r="B9" s="8" t="s">
        <v>1166</v>
      </c>
      <c r="C9" s="24"/>
      <c r="D9" s="24"/>
      <c r="E9" s="167">
        <f t="shared" si="0"/>
        <v>6967</v>
      </c>
      <c r="F9" s="24">
        <f>SUM(F10:F18)</f>
        <v>0</v>
      </c>
      <c r="G9" s="24">
        <f>SUM(G10:G18)</f>
        <v>6967</v>
      </c>
    </row>
    <row r="10" ht="22" customHeight="1" spans="1:7">
      <c r="A10" s="166"/>
      <c r="B10" s="8"/>
      <c r="C10" s="8">
        <v>50201</v>
      </c>
      <c r="D10" s="8" t="s">
        <v>1193</v>
      </c>
      <c r="E10" s="167">
        <f t="shared" si="0"/>
        <v>2049</v>
      </c>
      <c r="F10" s="18"/>
      <c r="G10" s="18">
        <v>2049</v>
      </c>
    </row>
    <row r="11" ht="22" customHeight="1" spans="1:7">
      <c r="A11" s="166"/>
      <c r="B11" s="8"/>
      <c r="C11" s="8">
        <v>50202</v>
      </c>
      <c r="D11" s="8" t="s">
        <v>1194</v>
      </c>
      <c r="E11" s="167">
        <f t="shared" ref="E11:E29" si="1">F11+G11</f>
        <v>19</v>
      </c>
      <c r="F11" s="18"/>
      <c r="G11" s="18">
        <v>19</v>
      </c>
    </row>
    <row r="12" ht="22" customHeight="1" spans="1:7">
      <c r="A12" s="166"/>
      <c r="B12" s="8"/>
      <c r="C12" s="8">
        <v>50203</v>
      </c>
      <c r="D12" s="8" t="s">
        <v>1195</v>
      </c>
      <c r="E12" s="167">
        <f t="shared" si="1"/>
        <v>29</v>
      </c>
      <c r="F12" s="18"/>
      <c r="G12" s="18">
        <v>29</v>
      </c>
    </row>
    <row r="13" ht="22" customHeight="1" spans="1:7">
      <c r="A13" s="166"/>
      <c r="B13" s="8"/>
      <c r="C13" s="8">
        <v>50204</v>
      </c>
      <c r="D13" s="8" t="s">
        <v>1196</v>
      </c>
      <c r="E13" s="167">
        <f t="shared" si="1"/>
        <v>27</v>
      </c>
      <c r="F13" s="18"/>
      <c r="G13" s="18">
        <v>27</v>
      </c>
    </row>
    <row r="14" ht="22" customHeight="1" spans="1:7">
      <c r="A14" s="166"/>
      <c r="B14" s="8"/>
      <c r="C14" s="8">
        <v>50205</v>
      </c>
      <c r="D14" s="8" t="s">
        <v>1197</v>
      </c>
      <c r="E14" s="167">
        <f t="shared" si="1"/>
        <v>769</v>
      </c>
      <c r="F14" s="18"/>
      <c r="G14" s="18">
        <v>769</v>
      </c>
    </row>
    <row r="15" ht="22" customHeight="1" spans="1:7">
      <c r="A15" s="166"/>
      <c r="B15" s="8"/>
      <c r="C15" s="8">
        <v>50206</v>
      </c>
      <c r="D15" s="8" t="s">
        <v>1198</v>
      </c>
      <c r="E15" s="167">
        <f t="shared" si="1"/>
        <v>183</v>
      </c>
      <c r="F15" s="18"/>
      <c r="G15" s="18">
        <v>183</v>
      </c>
    </row>
    <row r="16" ht="22" customHeight="1" spans="1:7">
      <c r="A16" s="166"/>
      <c r="B16" s="8"/>
      <c r="C16" s="8">
        <v>50208</v>
      </c>
      <c r="D16" s="8" t="s">
        <v>1199</v>
      </c>
      <c r="E16" s="167">
        <f t="shared" si="1"/>
        <v>417</v>
      </c>
      <c r="F16" s="18"/>
      <c r="G16" s="18">
        <v>417</v>
      </c>
    </row>
    <row r="17" ht="22" customHeight="1" spans="1:7">
      <c r="A17" s="166"/>
      <c r="B17" s="8"/>
      <c r="C17" s="8">
        <v>50209</v>
      </c>
      <c r="D17" s="8" t="s">
        <v>1200</v>
      </c>
      <c r="E17" s="167">
        <f t="shared" si="1"/>
        <v>464</v>
      </c>
      <c r="F17" s="18"/>
      <c r="G17" s="18">
        <v>464</v>
      </c>
    </row>
    <row r="18" ht="22" customHeight="1" spans="1:7">
      <c r="A18" s="166"/>
      <c r="B18" s="8"/>
      <c r="C18" s="8">
        <v>50299</v>
      </c>
      <c r="D18" s="8" t="s">
        <v>1201</v>
      </c>
      <c r="E18" s="167">
        <f t="shared" si="1"/>
        <v>3010</v>
      </c>
      <c r="F18" s="18"/>
      <c r="G18" s="18">
        <v>3010</v>
      </c>
    </row>
    <row r="19" ht="22" customHeight="1" spans="1:7">
      <c r="A19" s="166">
        <v>505</v>
      </c>
      <c r="B19" s="8" t="s">
        <v>1169</v>
      </c>
      <c r="C19" s="24"/>
      <c r="D19" s="24"/>
      <c r="E19" s="167">
        <f t="shared" si="1"/>
        <v>48843</v>
      </c>
      <c r="F19" s="167">
        <f>F20+F21</f>
        <v>48698</v>
      </c>
      <c r="G19" s="167">
        <f>G20+G21</f>
        <v>145</v>
      </c>
    </row>
    <row r="20" ht="22" customHeight="1" spans="1:7">
      <c r="A20" s="166"/>
      <c r="B20" s="8"/>
      <c r="C20" s="8">
        <v>50501</v>
      </c>
      <c r="D20" s="8" t="s">
        <v>1202</v>
      </c>
      <c r="E20" s="167">
        <f t="shared" si="1"/>
        <v>48698</v>
      </c>
      <c r="F20" s="18">
        <v>48698</v>
      </c>
      <c r="G20" s="18"/>
    </row>
    <row r="21" ht="22" customHeight="1" spans="1:7">
      <c r="A21" s="166"/>
      <c r="B21" s="8"/>
      <c r="C21" s="8">
        <v>50502</v>
      </c>
      <c r="D21" s="8" t="s">
        <v>1203</v>
      </c>
      <c r="E21" s="167">
        <f t="shared" si="1"/>
        <v>145</v>
      </c>
      <c r="F21" s="18"/>
      <c r="G21" s="18">
        <v>145</v>
      </c>
    </row>
    <row r="22" ht="22" customHeight="1" spans="1:7">
      <c r="A22" s="166">
        <v>509</v>
      </c>
      <c r="B22" s="166" t="s">
        <v>1204</v>
      </c>
      <c r="C22" s="24"/>
      <c r="D22" s="24"/>
      <c r="E22" s="167">
        <f t="shared" si="1"/>
        <v>15556</v>
      </c>
      <c r="F22" s="24">
        <f>SUM(F23:F26)</f>
        <v>15556</v>
      </c>
      <c r="G22" s="24"/>
    </row>
    <row r="23" ht="22" customHeight="1" spans="1:7">
      <c r="A23" s="166"/>
      <c r="B23" s="166"/>
      <c r="C23" s="8">
        <v>50901</v>
      </c>
      <c r="D23" s="8" t="s">
        <v>1205</v>
      </c>
      <c r="E23" s="167">
        <f t="shared" si="1"/>
        <v>711</v>
      </c>
      <c r="F23" s="18">
        <v>711</v>
      </c>
      <c r="G23" s="18"/>
    </row>
    <row r="24" ht="22" customHeight="1" spans="1:7">
      <c r="A24" s="166"/>
      <c r="B24" s="166"/>
      <c r="C24" s="8">
        <v>50902</v>
      </c>
      <c r="D24" s="8" t="s">
        <v>1206</v>
      </c>
      <c r="E24" s="167">
        <f t="shared" si="1"/>
        <v>0</v>
      </c>
      <c r="F24" s="18"/>
      <c r="G24" s="18"/>
    </row>
    <row r="25" ht="22" customHeight="1" spans="1:7">
      <c r="A25" s="166"/>
      <c r="B25" s="166"/>
      <c r="C25" s="8">
        <v>50905</v>
      </c>
      <c r="D25" s="8" t="s">
        <v>1207</v>
      </c>
      <c r="E25" s="167">
        <f t="shared" si="1"/>
        <v>13269</v>
      </c>
      <c r="F25" s="18">
        <v>13269</v>
      </c>
      <c r="G25" s="18"/>
    </row>
    <row r="26" ht="22" customHeight="1" spans="1:7">
      <c r="A26" s="166"/>
      <c r="B26" s="166"/>
      <c r="C26" s="8">
        <v>50999</v>
      </c>
      <c r="D26" s="8" t="s">
        <v>1208</v>
      </c>
      <c r="E26" s="167">
        <f t="shared" si="1"/>
        <v>1576</v>
      </c>
      <c r="F26" s="18">
        <v>1576</v>
      </c>
      <c r="G26" s="18"/>
    </row>
    <row r="27" ht="22" customHeight="1" spans="1:7">
      <c r="A27" s="166" t="s">
        <v>1186</v>
      </c>
      <c r="B27" s="166"/>
      <c r="C27" s="166"/>
      <c r="D27" s="166"/>
      <c r="E27" s="167">
        <f>F27+G27</f>
        <v>94947</v>
      </c>
      <c r="F27" s="18">
        <f>F22+F19+F9+F4</f>
        <v>87835</v>
      </c>
      <c r="G27" s="18">
        <f>G22+G19+G9+G4</f>
        <v>7112</v>
      </c>
    </row>
  </sheetData>
  <mergeCells count="3">
    <mergeCell ref="A1:G1"/>
    <mergeCell ref="F2:G2"/>
    <mergeCell ref="A27:D2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14" sqref="B14"/>
    </sheetView>
  </sheetViews>
  <sheetFormatPr defaultColWidth="8.88888888888889" defaultRowHeight="14.4" outlineLevelCol="1"/>
  <cols>
    <col min="1" max="1" width="66.6666666666667" customWidth="1"/>
    <col min="2" max="2" width="22.7777777777778" customWidth="1"/>
  </cols>
  <sheetData>
    <row r="1" ht="30" customHeight="1" spans="1:2">
      <c r="A1" s="150" t="s">
        <v>1209</v>
      </c>
      <c r="B1" s="150"/>
    </row>
    <row r="2" spans="1:2">
      <c r="A2" s="151" t="s">
        <v>1210</v>
      </c>
      <c r="B2" s="114" t="s">
        <v>49</v>
      </c>
    </row>
    <row r="3" ht="20" customHeight="1" spans="1:2">
      <c r="A3" s="153" t="s">
        <v>50</v>
      </c>
      <c r="B3" s="153" t="s">
        <v>1211</v>
      </c>
    </row>
    <row r="4" ht="20" customHeight="1" spans="1:2">
      <c r="A4" s="103" t="s">
        <v>1212</v>
      </c>
      <c r="B4" s="102">
        <v>1512</v>
      </c>
    </row>
    <row r="5" ht="20" customHeight="1" spans="1:2">
      <c r="A5" s="103" t="s">
        <v>1213</v>
      </c>
      <c r="B5" s="102">
        <f>SUM(B6:B12)</f>
        <v>101140</v>
      </c>
    </row>
    <row r="6" ht="20" customHeight="1" spans="1:2">
      <c r="A6" s="103" t="s">
        <v>158</v>
      </c>
      <c r="B6" s="102">
        <v>74857</v>
      </c>
    </row>
    <row r="7" ht="20" customHeight="1" spans="1:2">
      <c r="A7" s="103" t="s">
        <v>1214</v>
      </c>
      <c r="B7" s="102">
        <v>400</v>
      </c>
    </row>
    <row r="8" ht="20" customHeight="1" spans="1:2">
      <c r="A8" s="103" t="s">
        <v>1215</v>
      </c>
      <c r="B8" s="102">
        <v>865</v>
      </c>
    </row>
    <row r="9" ht="20" customHeight="1" spans="1:2">
      <c r="A9" s="161" t="s">
        <v>1216</v>
      </c>
      <c r="B9" s="102">
        <v>11374</v>
      </c>
    </row>
    <row r="10" ht="20" customHeight="1" spans="1:2">
      <c r="A10" s="161" t="s">
        <v>1217</v>
      </c>
      <c r="B10" s="102">
        <v>12700</v>
      </c>
    </row>
    <row r="11" ht="20" customHeight="1" spans="1:2">
      <c r="A11" s="103" t="s">
        <v>1218</v>
      </c>
      <c r="B11" s="102">
        <v>800</v>
      </c>
    </row>
    <row r="12" ht="20" customHeight="1" spans="1:2">
      <c r="A12" s="103" t="s">
        <v>1219</v>
      </c>
      <c r="B12" s="102">
        <v>144</v>
      </c>
    </row>
    <row r="13" ht="20" customHeight="1" spans="1:2">
      <c r="A13" s="103" t="s">
        <v>1220</v>
      </c>
      <c r="B13" s="102">
        <v>60000</v>
      </c>
    </row>
    <row r="14" ht="20" customHeight="1" spans="1:2">
      <c r="A14" s="125" t="s">
        <v>1221</v>
      </c>
      <c r="B14" s="126">
        <f>B4+B5+B13</f>
        <v>162652</v>
      </c>
    </row>
    <row r="15" spans="1:2">
      <c r="A15" s="162" t="s">
        <v>2</v>
      </c>
      <c r="B15" s="163"/>
    </row>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4"/>
  <sheetViews>
    <sheetView workbookViewId="0">
      <selection activeCell="B160" sqref="B160"/>
    </sheetView>
  </sheetViews>
  <sheetFormatPr defaultColWidth="8.88888888888889" defaultRowHeight="14.4" outlineLevelCol="1"/>
  <cols>
    <col min="1" max="1" width="50" customWidth="1"/>
    <col min="2" max="2" width="24.5555555555556" customWidth="1"/>
  </cols>
  <sheetData>
    <row r="1" ht="20.4" spans="1:2">
      <c r="A1" s="150" t="s">
        <v>1222</v>
      </c>
      <c r="B1" s="150"/>
    </row>
    <row r="2" spans="1:2">
      <c r="A2" s="151" t="s">
        <v>1223</v>
      </c>
      <c r="B2" s="114" t="s">
        <v>49</v>
      </c>
    </row>
    <row r="3" ht="15.6" spans="1:2">
      <c r="A3" s="152" t="s">
        <v>50</v>
      </c>
      <c r="B3" s="153" t="s">
        <v>1224</v>
      </c>
    </row>
    <row r="4" spans="1:2">
      <c r="A4" s="154" t="s">
        <v>1179</v>
      </c>
      <c r="B4" s="155">
        <f>B5+B7+B9+B11</f>
        <v>40</v>
      </c>
    </row>
    <row r="5" spans="1:2">
      <c r="A5" s="156" t="s">
        <v>1225</v>
      </c>
      <c r="B5" s="157">
        <v>3</v>
      </c>
    </row>
    <row r="6" spans="1:2">
      <c r="A6" s="156" t="s">
        <v>1226</v>
      </c>
      <c r="B6" s="157">
        <v>3</v>
      </c>
    </row>
    <row r="7" spans="1:2">
      <c r="A7" s="156" t="s">
        <v>1227</v>
      </c>
      <c r="B7" s="157">
        <v>3</v>
      </c>
    </row>
    <row r="8" spans="1:2">
      <c r="A8" s="156" t="s">
        <v>1228</v>
      </c>
      <c r="B8" s="157">
        <v>3</v>
      </c>
    </row>
    <row r="9" spans="1:2">
      <c r="A9" s="156" t="s">
        <v>1229</v>
      </c>
      <c r="B9" s="157">
        <v>25</v>
      </c>
    </row>
    <row r="10" spans="1:2">
      <c r="A10" s="156" t="s">
        <v>1230</v>
      </c>
      <c r="B10" s="157">
        <v>25</v>
      </c>
    </row>
    <row r="11" spans="1:2">
      <c r="A11" s="156" t="s">
        <v>1231</v>
      </c>
      <c r="B11" s="157">
        <v>9</v>
      </c>
    </row>
    <row r="12" spans="1:2">
      <c r="A12" s="156" t="s">
        <v>1232</v>
      </c>
      <c r="B12" s="157">
        <v>9</v>
      </c>
    </row>
    <row r="13" spans="1:2">
      <c r="A13" s="154" t="s">
        <v>1180</v>
      </c>
      <c r="B13" s="158">
        <f>B14+B16+B18</f>
        <v>1016</v>
      </c>
    </row>
    <row r="14" spans="1:2">
      <c r="A14" s="156" t="s">
        <v>1233</v>
      </c>
      <c r="B14" s="159">
        <f t="shared" ref="B14:B18" si="0">B15</f>
        <v>150</v>
      </c>
    </row>
    <row r="15" spans="1:2">
      <c r="A15" s="156" t="s">
        <v>1234</v>
      </c>
      <c r="B15" s="159">
        <v>150</v>
      </c>
    </row>
    <row r="16" spans="1:2">
      <c r="A16" s="156" t="s">
        <v>1235</v>
      </c>
      <c r="B16" s="159">
        <f t="shared" si="0"/>
        <v>31</v>
      </c>
    </row>
    <row r="17" spans="1:2">
      <c r="A17" s="156" t="s">
        <v>1236</v>
      </c>
      <c r="B17" s="159">
        <v>31</v>
      </c>
    </row>
    <row r="18" spans="1:2">
      <c r="A18" s="156" t="s">
        <v>1237</v>
      </c>
      <c r="B18" s="159">
        <f t="shared" si="0"/>
        <v>835</v>
      </c>
    </row>
    <row r="19" spans="1:2">
      <c r="A19" s="156" t="s">
        <v>1238</v>
      </c>
      <c r="B19" s="159">
        <v>835</v>
      </c>
    </row>
    <row r="20" spans="1:2">
      <c r="A20" s="154" t="s">
        <v>400</v>
      </c>
      <c r="B20" s="158">
        <f>B21+B26+B28+B30</f>
        <v>10110</v>
      </c>
    </row>
    <row r="21" spans="1:2">
      <c r="A21" s="156" t="s">
        <v>1239</v>
      </c>
      <c r="B21" s="159">
        <f>B22+B23+B24+B25</f>
        <v>9553</v>
      </c>
    </row>
    <row r="22" spans="1:2">
      <c r="A22" s="156" t="s">
        <v>1240</v>
      </c>
      <c r="B22" s="159">
        <v>189</v>
      </c>
    </row>
    <row r="23" spans="1:2">
      <c r="A23" s="156" t="s">
        <v>1241</v>
      </c>
      <c r="B23" s="159">
        <v>352</v>
      </c>
    </row>
    <row r="24" spans="1:2">
      <c r="A24" s="156" t="s">
        <v>1242</v>
      </c>
      <c r="B24" s="159">
        <v>104</v>
      </c>
    </row>
    <row r="25" spans="1:2">
      <c r="A25" s="156" t="s">
        <v>1243</v>
      </c>
      <c r="B25" s="159">
        <v>8908</v>
      </c>
    </row>
    <row r="26" spans="1:2">
      <c r="A26" s="156" t="s">
        <v>1244</v>
      </c>
      <c r="B26" s="159">
        <f t="shared" ref="B26:B30" si="1">B27</f>
        <v>355</v>
      </c>
    </row>
    <row r="27" spans="1:2">
      <c r="A27" s="156" t="s">
        <v>1245</v>
      </c>
      <c r="B27" s="159">
        <v>355</v>
      </c>
    </row>
    <row r="28" spans="1:2">
      <c r="A28" s="156" t="s">
        <v>1246</v>
      </c>
      <c r="B28" s="159">
        <f t="shared" si="1"/>
        <v>30</v>
      </c>
    </row>
    <row r="29" spans="1:2">
      <c r="A29" s="156" t="s">
        <v>1247</v>
      </c>
      <c r="B29" s="159">
        <v>30</v>
      </c>
    </row>
    <row r="30" spans="1:2">
      <c r="A30" s="156" t="s">
        <v>1248</v>
      </c>
      <c r="B30" s="159">
        <f t="shared" si="1"/>
        <v>172</v>
      </c>
    </row>
    <row r="31" spans="1:2">
      <c r="A31" s="156" t="s">
        <v>1249</v>
      </c>
      <c r="B31" s="159">
        <v>172</v>
      </c>
    </row>
    <row r="32" spans="1:2">
      <c r="A32" s="154" t="s">
        <v>448</v>
      </c>
      <c r="B32" s="158">
        <f t="shared" ref="B32:B36" si="2">B33</f>
        <v>15</v>
      </c>
    </row>
    <row r="33" spans="1:2">
      <c r="A33" s="156" t="s">
        <v>1250</v>
      </c>
      <c r="B33" s="159">
        <f t="shared" si="2"/>
        <v>15</v>
      </c>
    </row>
    <row r="34" spans="1:2">
      <c r="A34" s="156" t="s">
        <v>1251</v>
      </c>
      <c r="B34" s="159">
        <v>15</v>
      </c>
    </row>
    <row r="35" spans="1:2">
      <c r="A35" s="154" t="s">
        <v>497</v>
      </c>
      <c r="B35" s="158">
        <f>B36+B38+B40</f>
        <v>488</v>
      </c>
    </row>
    <row r="36" spans="1:2">
      <c r="A36" s="156" t="s">
        <v>1252</v>
      </c>
      <c r="B36" s="159">
        <f t="shared" si="2"/>
        <v>412</v>
      </c>
    </row>
    <row r="37" spans="1:2">
      <c r="A37" s="156" t="s">
        <v>1253</v>
      </c>
      <c r="B37" s="159">
        <v>412</v>
      </c>
    </row>
    <row r="38" spans="1:2">
      <c r="A38" s="156" t="s">
        <v>1254</v>
      </c>
      <c r="B38" s="159">
        <f>B39</f>
        <v>6</v>
      </c>
    </row>
    <row r="39" spans="1:2">
      <c r="A39" s="156" t="s">
        <v>1255</v>
      </c>
      <c r="B39" s="159">
        <v>6</v>
      </c>
    </row>
    <row r="40" spans="1:2">
      <c r="A40" s="156" t="s">
        <v>1256</v>
      </c>
      <c r="B40" s="159">
        <f>B41</f>
        <v>70</v>
      </c>
    </row>
    <row r="41" spans="1:2">
      <c r="A41" s="156" t="s">
        <v>1257</v>
      </c>
      <c r="B41" s="159">
        <v>70</v>
      </c>
    </row>
    <row r="42" spans="1:2">
      <c r="A42" s="154" t="s">
        <v>539</v>
      </c>
      <c r="B42" s="158">
        <f>B43+B46+B48+B50+B52+B56+B60+B64+B69+B71+B73</f>
        <v>12590</v>
      </c>
    </row>
    <row r="43" spans="1:2">
      <c r="A43" s="156" t="s">
        <v>1258</v>
      </c>
      <c r="B43" s="159">
        <f>B44+B45</f>
        <v>67</v>
      </c>
    </row>
    <row r="44" spans="1:2">
      <c r="A44" s="156" t="s">
        <v>1259</v>
      </c>
      <c r="B44" s="159">
        <v>41</v>
      </c>
    </row>
    <row r="45" spans="1:2">
      <c r="A45" s="156" t="s">
        <v>1260</v>
      </c>
      <c r="B45" s="159">
        <v>26</v>
      </c>
    </row>
    <row r="46" spans="1:2">
      <c r="A46" s="156" t="s">
        <v>1261</v>
      </c>
      <c r="B46" s="159">
        <f t="shared" ref="B46:B50" si="3">B47</f>
        <v>28</v>
      </c>
    </row>
    <row r="47" spans="1:2">
      <c r="A47" s="156" t="s">
        <v>1262</v>
      </c>
      <c r="B47" s="159">
        <v>28</v>
      </c>
    </row>
    <row r="48" spans="1:2">
      <c r="A48" s="156" t="s">
        <v>1263</v>
      </c>
      <c r="B48" s="159">
        <f t="shared" si="3"/>
        <v>1405</v>
      </c>
    </row>
    <row r="49" spans="1:2">
      <c r="A49" s="156" t="s">
        <v>1264</v>
      </c>
      <c r="B49" s="159">
        <v>1405</v>
      </c>
    </row>
    <row r="50" spans="1:2">
      <c r="A50" s="156" t="s">
        <v>1265</v>
      </c>
      <c r="B50" s="159">
        <f t="shared" si="3"/>
        <v>437</v>
      </c>
    </row>
    <row r="51" spans="1:2">
      <c r="A51" s="156" t="s">
        <v>1266</v>
      </c>
      <c r="B51" s="159">
        <v>437</v>
      </c>
    </row>
    <row r="52" spans="1:2">
      <c r="A52" s="156" t="s">
        <v>1267</v>
      </c>
      <c r="B52" s="159">
        <f>B53+B54+B55</f>
        <v>207</v>
      </c>
    </row>
    <row r="53" spans="1:2">
      <c r="A53" s="156" t="s">
        <v>1268</v>
      </c>
      <c r="B53" s="159">
        <v>137</v>
      </c>
    </row>
    <row r="54" spans="1:2">
      <c r="A54" s="156" t="s">
        <v>1269</v>
      </c>
      <c r="B54" s="159">
        <v>5</v>
      </c>
    </row>
    <row r="55" spans="1:2">
      <c r="A55" s="156" t="s">
        <v>1270</v>
      </c>
      <c r="B55" s="159">
        <v>65</v>
      </c>
    </row>
    <row r="56" spans="1:2">
      <c r="A56" s="156" t="s">
        <v>1271</v>
      </c>
      <c r="B56" s="159">
        <f>B57+B58+B59</f>
        <v>189</v>
      </c>
    </row>
    <row r="57" spans="1:2">
      <c r="A57" s="156" t="s">
        <v>1272</v>
      </c>
      <c r="B57" s="159">
        <v>172</v>
      </c>
    </row>
    <row r="58" spans="1:2">
      <c r="A58" s="156" t="s">
        <v>1273</v>
      </c>
      <c r="B58" s="159">
        <v>2</v>
      </c>
    </row>
    <row r="59" spans="1:2">
      <c r="A59" s="156" t="s">
        <v>1274</v>
      </c>
      <c r="B59" s="159">
        <v>15</v>
      </c>
    </row>
    <row r="60" spans="1:2">
      <c r="A60" s="156" t="s">
        <v>1275</v>
      </c>
      <c r="B60" s="159">
        <f>B61+B62+B63</f>
        <v>32</v>
      </c>
    </row>
    <row r="61" spans="1:2">
      <c r="A61" s="156" t="s">
        <v>1276</v>
      </c>
      <c r="B61" s="159">
        <v>4</v>
      </c>
    </row>
    <row r="62" spans="1:2">
      <c r="A62" s="156" t="s">
        <v>1277</v>
      </c>
      <c r="B62" s="159">
        <v>14</v>
      </c>
    </row>
    <row r="63" spans="1:2">
      <c r="A63" s="156" t="s">
        <v>1278</v>
      </c>
      <c r="B63" s="159">
        <v>14</v>
      </c>
    </row>
    <row r="64" spans="1:2">
      <c r="A64" s="156" t="s">
        <v>1279</v>
      </c>
      <c r="B64" s="159">
        <f>B65+B66+B67+B68</f>
        <v>488</v>
      </c>
    </row>
    <row r="65" spans="1:2">
      <c r="A65" s="156" t="s">
        <v>1280</v>
      </c>
      <c r="B65" s="159">
        <v>24</v>
      </c>
    </row>
    <row r="66" spans="1:2">
      <c r="A66" s="156" t="s">
        <v>1281</v>
      </c>
      <c r="B66" s="159">
        <v>83</v>
      </c>
    </row>
    <row r="67" spans="1:2">
      <c r="A67" s="156" t="s">
        <v>1282</v>
      </c>
      <c r="B67" s="159">
        <v>315</v>
      </c>
    </row>
    <row r="68" spans="1:2">
      <c r="A68" s="156" t="s">
        <v>1283</v>
      </c>
      <c r="B68" s="159">
        <v>66</v>
      </c>
    </row>
    <row r="69" spans="1:2">
      <c r="A69" s="156" t="s">
        <v>1284</v>
      </c>
      <c r="B69" s="159">
        <f t="shared" ref="B69:B73" si="4">B70</f>
        <v>3947</v>
      </c>
    </row>
    <row r="70" spans="1:2">
      <c r="A70" s="156" t="s">
        <v>1285</v>
      </c>
      <c r="B70" s="159">
        <v>3947</v>
      </c>
    </row>
    <row r="71" spans="1:2">
      <c r="A71" s="156" t="s">
        <v>1286</v>
      </c>
      <c r="B71" s="159">
        <f t="shared" si="4"/>
        <v>3685</v>
      </c>
    </row>
    <row r="72" spans="1:2">
      <c r="A72" s="156" t="s">
        <v>1287</v>
      </c>
      <c r="B72" s="159">
        <v>3685</v>
      </c>
    </row>
    <row r="73" spans="1:2">
      <c r="A73" s="156" t="s">
        <v>1288</v>
      </c>
      <c r="B73" s="159">
        <f t="shared" si="4"/>
        <v>2105</v>
      </c>
    </row>
    <row r="74" spans="1:2">
      <c r="A74" s="156" t="s">
        <v>1289</v>
      </c>
      <c r="B74" s="159">
        <v>2105</v>
      </c>
    </row>
    <row r="75" spans="1:2">
      <c r="A75" s="154" t="s">
        <v>647</v>
      </c>
      <c r="B75" s="158">
        <f>B76+B79+B81+B85+B87+B89+B92+B94</f>
        <v>3669</v>
      </c>
    </row>
    <row r="76" spans="1:2">
      <c r="A76" s="156" t="s">
        <v>1290</v>
      </c>
      <c r="B76" s="159">
        <f>B77+B78</f>
        <v>106</v>
      </c>
    </row>
    <row r="77" spans="1:2">
      <c r="A77" s="156" t="s">
        <v>1291</v>
      </c>
      <c r="B77" s="159">
        <v>30</v>
      </c>
    </row>
    <row r="78" spans="1:2">
      <c r="A78" s="156" t="s">
        <v>1292</v>
      </c>
      <c r="B78" s="159">
        <v>76</v>
      </c>
    </row>
    <row r="79" spans="1:2">
      <c r="A79" s="156" t="s">
        <v>1293</v>
      </c>
      <c r="B79" s="159">
        <f>B80</f>
        <v>305</v>
      </c>
    </row>
    <row r="80" spans="1:2">
      <c r="A80" s="156" t="s">
        <v>1294</v>
      </c>
      <c r="B80" s="159">
        <v>305</v>
      </c>
    </row>
    <row r="81" spans="1:2">
      <c r="A81" s="156" t="s">
        <v>1295</v>
      </c>
      <c r="B81" s="159">
        <f>B82+B83+B84</f>
        <v>3088</v>
      </c>
    </row>
    <row r="82" spans="1:2">
      <c r="A82" s="156" t="s">
        <v>1296</v>
      </c>
      <c r="B82" s="159">
        <v>2407</v>
      </c>
    </row>
    <row r="83" spans="1:2">
      <c r="A83" s="156" t="s">
        <v>1297</v>
      </c>
      <c r="B83" s="159">
        <v>160</v>
      </c>
    </row>
    <row r="84" spans="1:2">
      <c r="A84" s="156" t="s">
        <v>1298</v>
      </c>
      <c r="B84" s="159">
        <v>521</v>
      </c>
    </row>
    <row r="85" spans="1:2">
      <c r="A85" s="156" t="s">
        <v>1299</v>
      </c>
      <c r="B85" s="159">
        <f>B86</f>
        <v>74</v>
      </c>
    </row>
    <row r="86" spans="1:2">
      <c r="A86" s="156" t="s">
        <v>1300</v>
      </c>
      <c r="B86" s="159">
        <v>74</v>
      </c>
    </row>
    <row r="87" spans="1:2">
      <c r="A87" s="156" t="s">
        <v>1301</v>
      </c>
      <c r="B87" s="159">
        <f>B88</f>
        <v>26</v>
      </c>
    </row>
    <row r="88" spans="1:2">
      <c r="A88" s="156" t="s">
        <v>1302</v>
      </c>
      <c r="B88" s="159">
        <v>26</v>
      </c>
    </row>
    <row r="89" spans="1:2">
      <c r="A89" s="156" t="s">
        <v>1303</v>
      </c>
      <c r="B89" s="159">
        <f>B90+B91</f>
        <v>6</v>
      </c>
    </row>
    <row r="90" spans="1:2">
      <c r="A90" s="156" t="s">
        <v>1304</v>
      </c>
      <c r="B90" s="159">
        <v>2</v>
      </c>
    </row>
    <row r="91" spans="1:2">
      <c r="A91" s="156" t="s">
        <v>1305</v>
      </c>
      <c r="B91" s="159">
        <v>4</v>
      </c>
    </row>
    <row r="92" spans="1:2">
      <c r="A92" s="156" t="s">
        <v>1306</v>
      </c>
      <c r="B92" s="159">
        <f>B93</f>
        <v>20</v>
      </c>
    </row>
    <row r="93" spans="1:2">
      <c r="A93" s="156" t="s">
        <v>1307</v>
      </c>
      <c r="B93" s="159">
        <v>20</v>
      </c>
    </row>
    <row r="94" spans="1:2">
      <c r="A94" s="156" t="s">
        <v>1308</v>
      </c>
      <c r="B94" s="159">
        <f>B95</f>
        <v>44</v>
      </c>
    </row>
    <row r="95" spans="1:2">
      <c r="A95" s="156" t="s">
        <v>1309</v>
      </c>
      <c r="B95" s="159">
        <v>44</v>
      </c>
    </row>
    <row r="96" spans="1:2">
      <c r="A96" s="154" t="s">
        <v>710</v>
      </c>
      <c r="B96" s="158">
        <f>B97+B100+B102+B105</f>
        <v>2409</v>
      </c>
    </row>
    <row r="97" spans="1:2">
      <c r="A97" s="156" t="s">
        <v>1310</v>
      </c>
      <c r="B97" s="159">
        <f>B98+B99</f>
        <v>213</v>
      </c>
    </row>
    <row r="98" spans="1:2">
      <c r="A98" s="156" t="s">
        <v>1311</v>
      </c>
      <c r="B98" s="159">
        <v>183</v>
      </c>
    </row>
    <row r="99" spans="1:2">
      <c r="A99" s="156" t="s">
        <v>1312</v>
      </c>
      <c r="B99" s="159">
        <v>30</v>
      </c>
    </row>
    <row r="100" spans="1:2">
      <c r="A100" s="156" t="s">
        <v>1313</v>
      </c>
      <c r="B100" s="159">
        <f>B101</f>
        <v>1760</v>
      </c>
    </row>
    <row r="101" spans="1:2">
      <c r="A101" s="156" t="s">
        <v>1314</v>
      </c>
      <c r="B101" s="159">
        <v>1760</v>
      </c>
    </row>
    <row r="102" spans="1:2">
      <c r="A102" s="156" t="s">
        <v>1315</v>
      </c>
      <c r="B102" s="159">
        <f>B103+B104</f>
        <v>276</v>
      </c>
    </row>
    <row r="103" spans="1:2">
      <c r="A103" s="156" t="s">
        <v>1316</v>
      </c>
      <c r="B103" s="159">
        <v>242</v>
      </c>
    </row>
    <row r="104" spans="1:2">
      <c r="A104" s="156" t="s">
        <v>1317</v>
      </c>
      <c r="B104" s="159">
        <v>34</v>
      </c>
    </row>
    <row r="105" spans="1:2">
      <c r="A105" s="156" t="s">
        <v>1318</v>
      </c>
      <c r="B105" s="159">
        <f>B106</f>
        <v>160</v>
      </c>
    </row>
    <row r="106" spans="1:2">
      <c r="A106" s="156" t="s">
        <v>1319</v>
      </c>
      <c r="B106" s="159">
        <v>160</v>
      </c>
    </row>
    <row r="107" spans="1:2">
      <c r="A107" s="154" t="s">
        <v>790</v>
      </c>
      <c r="B107" s="158">
        <f>B108+B117+B122+B129+B131+B137</f>
        <v>27894</v>
      </c>
    </row>
    <row r="108" spans="1:2">
      <c r="A108" s="156" t="s">
        <v>1320</v>
      </c>
      <c r="B108" s="159">
        <f>B109+B110+B111+B112+B113+B114+B115+B116</f>
        <v>9419</v>
      </c>
    </row>
    <row r="109" spans="1:2">
      <c r="A109" s="156" t="s">
        <v>1321</v>
      </c>
      <c r="B109" s="159">
        <v>252</v>
      </c>
    </row>
    <row r="110" spans="1:2">
      <c r="A110" s="156" t="s">
        <v>1322</v>
      </c>
      <c r="B110" s="159">
        <v>175</v>
      </c>
    </row>
    <row r="111" spans="1:2">
      <c r="A111" s="156" t="s">
        <v>1323</v>
      </c>
      <c r="B111" s="159">
        <v>813</v>
      </c>
    </row>
    <row r="112" spans="1:2">
      <c r="A112" s="156" t="s">
        <v>1324</v>
      </c>
      <c r="B112" s="159">
        <v>36</v>
      </c>
    </row>
    <row r="113" spans="1:2">
      <c r="A113" s="156" t="s">
        <v>1325</v>
      </c>
      <c r="B113" s="159">
        <v>309</v>
      </c>
    </row>
    <row r="114" spans="1:2">
      <c r="A114" s="156" t="s">
        <v>1326</v>
      </c>
      <c r="B114" s="159">
        <v>20</v>
      </c>
    </row>
    <row r="115" spans="1:2">
      <c r="A115" s="156" t="s">
        <v>1327</v>
      </c>
      <c r="B115" s="159">
        <v>1216</v>
      </c>
    </row>
    <row r="116" spans="1:2">
      <c r="A116" s="156" t="s">
        <v>1328</v>
      </c>
      <c r="B116" s="159">
        <v>6598</v>
      </c>
    </row>
    <row r="117" spans="1:2">
      <c r="A117" s="156" t="s">
        <v>1329</v>
      </c>
      <c r="B117" s="159">
        <f>B118+B119+B120+B121</f>
        <v>950</v>
      </c>
    </row>
    <row r="118" spans="1:2">
      <c r="A118" s="156" t="s">
        <v>1330</v>
      </c>
      <c r="B118" s="159">
        <v>483</v>
      </c>
    </row>
    <row r="119" spans="1:2">
      <c r="A119" s="156" t="s">
        <v>1331</v>
      </c>
      <c r="B119" s="159">
        <v>357</v>
      </c>
    </row>
    <row r="120" spans="1:2">
      <c r="A120" s="156" t="s">
        <v>1332</v>
      </c>
      <c r="B120" s="159">
        <v>20</v>
      </c>
    </row>
    <row r="121" spans="1:2">
      <c r="A121" s="156" t="s">
        <v>1333</v>
      </c>
      <c r="B121" s="159">
        <v>90</v>
      </c>
    </row>
    <row r="122" spans="1:2">
      <c r="A122" s="156" t="s">
        <v>1334</v>
      </c>
      <c r="B122" s="159">
        <f>B123+B124+B125+B126+B127+B128</f>
        <v>3297</v>
      </c>
    </row>
    <row r="123" spans="1:2">
      <c r="A123" s="156" t="s">
        <v>1335</v>
      </c>
      <c r="B123" s="159">
        <v>278</v>
      </c>
    </row>
    <row r="124" spans="1:2">
      <c r="A124" s="156" t="s">
        <v>1336</v>
      </c>
      <c r="B124" s="159">
        <v>400</v>
      </c>
    </row>
    <row r="125" spans="1:2">
      <c r="A125" s="156" t="s">
        <v>1337</v>
      </c>
      <c r="B125" s="159">
        <v>142</v>
      </c>
    </row>
    <row r="126" spans="1:2">
      <c r="A126" s="156" t="s">
        <v>1338</v>
      </c>
      <c r="B126" s="159">
        <v>300</v>
      </c>
    </row>
    <row r="127" spans="1:2">
      <c r="A127" s="156" t="s">
        <v>1339</v>
      </c>
      <c r="B127" s="159">
        <v>1342</v>
      </c>
    </row>
    <row r="128" spans="1:2">
      <c r="A128" s="156" t="s">
        <v>1340</v>
      </c>
      <c r="B128" s="159">
        <v>835</v>
      </c>
    </row>
    <row r="129" spans="1:2">
      <c r="A129" s="156" t="s">
        <v>1341</v>
      </c>
      <c r="B129" s="159">
        <f>B130</f>
        <v>11002</v>
      </c>
    </row>
    <row r="130" spans="1:2">
      <c r="A130" s="156" t="s">
        <v>1342</v>
      </c>
      <c r="B130" s="159">
        <v>11002</v>
      </c>
    </row>
    <row r="131" spans="1:2">
      <c r="A131" s="156" t="s">
        <v>1343</v>
      </c>
      <c r="B131" s="159">
        <f>B132+B133+B134+B135+B136</f>
        <v>2687</v>
      </c>
    </row>
    <row r="132" spans="1:2">
      <c r="A132" s="156" t="s">
        <v>1344</v>
      </c>
      <c r="B132" s="159">
        <v>109</v>
      </c>
    </row>
    <row r="133" spans="1:2">
      <c r="A133" s="156" t="s">
        <v>1345</v>
      </c>
      <c r="B133" s="159">
        <v>548</v>
      </c>
    </row>
    <row r="134" spans="1:2">
      <c r="A134" s="156" t="s">
        <v>1346</v>
      </c>
      <c r="B134" s="159">
        <v>80</v>
      </c>
    </row>
    <row r="135" spans="1:2">
      <c r="A135" s="156" t="s">
        <v>1347</v>
      </c>
      <c r="B135" s="159">
        <v>41</v>
      </c>
    </row>
    <row r="136" spans="1:2">
      <c r="A136" s="156" t="s">
        <v>1348</v>
      </c>
      <c r="B136" s="159">
        <v>1909</v>
      </c>
    </row>
    <row r="137" spans="1:2">
      <c r="A137" s="156" t="s">
        <v>1349</v>
      </c>
      <c r="B137" s="159">
        <f t="shared" ref="B137:B140" si="5">B138</f>
        <v>539</v>
      </c>
    </row>
    <row r="138" spans="1:2">
      <c r="A138" s="156" t="s">
        <v>1350</v>
      </c>
      <c r="B138" s="159">
        <v>539</v>
      </c>
    </row>
    <row r="139" spans="1:2">
      <c r="A139" s="154" t="s">
        <v>881</v>
      </c>
      <c r="B139" s="158">
        <f t="shared" si="5"/>
        <v>52</v>
      </c>
    </row>
    <row r="140" spans="1:2">
      <c r="A140" s="156" t="s">
        <v>1351</v>
      </c>
      <c r="B140" s="159">
        <f t="shared" si="5"/>
        <v>52</v>
      </c>
    </row>
    <row r="141" spans="1:2">
      <c r="A141" s="156" t="s">
        <v>1352</v>
      </c>
      <c r="B141" s="159">
        <v>52</v>
      </c>
    </row>
    <row r="142" spans="1:2">
      <c r="A142" s="154" t="s">
        <v>926</v>
      </c>
      <c r="B142" s="158">
        <f>B143+B145+B147+B149</f>
        <v>976</v>
      </c>
    </row>
    <row r="143" spans="1:2">
      <c r="A143" s="156" t="s">
        <v>1353</v>
      </c>
      <c r="B143" s="159">
        <f t="shared" ref="B143:B147" si="6">B144</f>
        <v>162</v>
      </c>
    </row>
    <row r="144" spans="1:2">
      <c r="A144" s="156" t="s">
        <v>1354</v>
      </c>
      <c r="B144" s="159">
        <v>162</v>
      </c>
    </row>
    <row r="145" spans="1:2">
      <c r="A145" s="156" t="s">
        <v>1355</v>
      </c>
      <c r="B145" s="159">
        <f t="shared" si="6"/>
        <v>315</v>
      </c>
    </row>
    <row r="146" spans="1:2">
      <c r="A146" s="156" t="s">
        <v>1356</v>
      </c>
      <c r="B146" s="159">
        <v>315</v>
      </c>
    </row>
    <row r="147" spans="1:2">
      <c r="A147" s="156" t="s">
        <v>1357</v>
      </c>
      <c r="B147" s="159">
        <f t="shared" si="6"/>
        <v>70</v>
      </c>
    </row>
    <row r="148" spans="1:2">
      <c r="A148" s="156" t="s">
        <v>1358</v>
      </c>
      <c r="B148" s="159">
        <v>70</v>
      </c>
    </row>
    <row r="149" spans="1:2">
      <c r="A149" s="156" t="s">
        <v>1359</v>
      </c>
      <c r="B149" s="159">
        <f t="shared" ref="B149:B152" si="7">B150</f>
        <v>429</v>
      </c>
    </row>
    <row r="150" spans="1:2">
      <c r="A150" s="156" t="s">
        <v>1360</v>
      </c>
      <c r="B150" s="159">
        <v>429</v>
      </c>
    </row>
    <row r="151" spans="1:2">
      <c r="A151" s="154" t="s">
        <v>971</v>
      </c>
      <c r="B151" s="158">
        <f t="shared" si="7"/>
        <v>95</v>
      </c>
    </row>
    <row r="152" spans="1:2">
      <c r="A152" s="156" t="s">
        <v>1361</v>
      </c>
      <c r="B152" s="159">
        <f t="shared" si="7"/>
        <v>95</v>
      </c>
    </row>
    <row r="153" spans="1:2">
      <c r="A153" s="156" t="s">
        <v>1362</v>
      </c>
      <c r="B153" s="159">
        <v>95</v>
      </c>
    </row>
    <row r="154" spans="1:2">
      <c r="A154" s="154" t="s">
        <v>1019</v>
      </c>
      <c r="B154" s="158">
        <f t="shared" ref="B154:B157" si="8">B155</f>
        <v>70</v>
      </c>
    </row>
    <row r="155" spans="1:2">
      <c r="A155" s="156" t="s">
        <v>1363</v>
      </c>
      <c r="B155" s="159">
        <f t="shared" si="8"/>
        <v>70</v>
      </c>
    </row>
    <row r="156" spans="1:2">
      <c r="A156" s="156" t="s">
        <v>1364</v>
      </c>
      <c r="B156" s="159">
        <v>70</v>
      </c>
    </row>
    <row r="157" spans="1:2">
      <c r="A157" s="154" t="s">
        <v>1056</v>
      </c>
      <c r="B157" s="158">
        <f t="shared" si="8"/>
        <v>541</v>
      </c>
    </row>
    <row r="158" spans="1:2">
      <c r="A158" s="156" t="s">
        <v>1365</v>
      </c>
      <c r="B158" s="159">
        <f>B159+B160</f>
        <v>541</v>
      </c>
    </row>
    <row r="159" spans="1:2">
      <c r="A159" s="156" t="s">
        <v>1366</v>
      </c>
      <c r="B159" s="159">
        <v>6</v>
      </c>
    </row>
    <row r="160" spans="1:2">
      <c r="A160" s="156" t="s">
        <v>1367</v>
      </c>
      <c r="B160" s="159">
        <v>535</v>
      </c>
    </row>
    <row r="161" spans="1:2">
      <c r="A161" s="154" t="s">
        <v>1116</v>
      </c>
      <c r="B161" s="158">
        <f>B162</f>
        <v>35</v>
      </c>
    </row>
    <row r="162" spans="1:2">
      <c r="A162" s="156" t="s">
        <v>1368</v>
      </c>
      <c r="B162" s="159">
        <f>B163</f>
        <v>35</v>
      </c>
    </row>
    <row r="163" spans="1:2">
      <c r="A163" s="156" t="s">
        <v>1369</v>
      </c>
      <c r="B163" s="159">
        <v>35</v>
      </c>
    </row>
    <row r="164" spans="1:2">
      <c r="A164" s="160" t="s">
        <v>1186</v>
      </c>
      <c r="B164" s="158">
        <f>B13+B20+B32+B35+B42+B75+B96+B107+B139+B142+B151+B154+B157+B161+B4</f>
        <v>60000</v>
      </c>
    </row>
  </sheetData>
  <mergeCells count="1">
    <mergeCell ref="A1:B1"/>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8" sqref="A8:F8"/>
    </sheetView>
  </sheetViews>
  <sheetFormatPr defaultColWidth="8.88888888888889" defaultRowHeight="14.4" outlineLevelRow="7" outlineLevelCol="6"/>
  <cols>
    <col min="1" max="1" width="34.6666666666667" customWidth="1"/>
    <col min="4" max="4" width="7" customWidth="1"/>
    <col min="6" max="6" width="13.5555555555556" customWidth="1"/>
  </cols>
  <sheetData>
    <row r="1" ht="20.4" spans="1:6">
      <c r="A1" s="75" t="s">
        <v>1370</v>
      </c>
      <c r="B1" s="75"/>
      <c r="C1" s="75"/>
      <c r="D1" s="75"/>
      <c r="E1" s="75"/>
      <c r="F1" s="75"/>
    </row>
    <row r="2" ht="15.6" spans="1:1">
      <c r="A2" s="145" t="s">
        <v>1371</v>
      </c>
    </row>
    <row r="3" ht="15.9" customHeight="1" spans="1:7">
      <c r="A3" s="59" t="s">
        <v>1372</v>
      </c>
      <c r="B3" s="59"/>
      <c r="C3" s="6"/>
      <c r="D3" s="6"/>
      <c r="E3" s="6"/>
      <c r="F3" s="7" t="s">
        <v>49</v>
      </c>
      <c r="G3" s="59"/>
    </row>
    <row r="4" ht="22" customHeight="1" spans="1:6">
      <c r="A4" s="76" t="s">
        <v>50</v>
      </c>
      <c r="B4" s="76" t="s">
        <v>189</v>
      </c>
      <c r="C4" s="76"/>
      <c r="D4" s="76"/>
      <c r="E4" s="76" t="s">
        <v>190</v>
      </c>
      <c r="F4" s="76"/>
    </row>
    <row r="5" ht="22" customHeight="1" spans="1:6">
      <c r="A5" s="62" t="s">
        <v>1373</v>
      </c>
      <c r="B5" s="148"/>
      <c r="C5" s="148"/>
      <c r="D5" s="148"/>
      <c r="E5" s="148"/>
      <c r="F5" s="148"/>
    </row>
    <row r="6" ht="22" customHeight="1" spans="1:1">
      <c r="A6" s="65" t="s">
        <v>2</v>
      </c>
    </row>
    <row r="7" ht="22" customHeight="1" spans="1:6">
      <c r="A7" s="66" t="s">
        <v>1374</v>
      </c>
      <c r="B7" s="66"/>
      <c r="C7" s="66"/>
      <c r="D7" s="66"/>
      <c r="E7" s="66"/>
      <c r="F7" s="66"/>
    </row>
    <row r="8" ht="22" customHeight="1" spans="1:6">
      <c r="A8" s="66" t="s">
        <v>1375</v>
      </c>
      <c r="B8" s="66"/>
      <c r="C8" s="66"/>
      <c r="D8" s="66"/>
      <c r="E8" s="66"/>
      <c r="F8" s="66"/>
    </row>
  </sheetData>
  <mergeCells count="8">
    <mergeCell ref="A1:F1"/>
    <mergeCell ref="D3:E3"/>
    <mergeCell ref="B4:D4"/>
    <mergeCell ref="E4:F4"/>
    <mergeCell ref="B5:D5"/>
    <mergeCell ref="E5:F5"/>
    <mergeCell ref="A7:F7"/>
    <mergeCell ref="A8:F8"/>
  </mergeCells>
  <pageMargins left="0.75" right="0.590277777777778"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D6" sqref="D6"/>
    </sheetView>
  </sheetViews>
  <sheetFormatPr defaultColWidth="8.88888888888889" defaultRowHeight="14.4" outlineLevelRow="6" outlineLevelCol="7"/>
  <cols>
    <col min="2" max="2" width="23.8888888888889" customWidth="1"/>
    <col min="3" max="3" width="22.5555555555556" customWidth="1"/>
  </cols>
  <sheetData>
    <row r="1" ht="27" customHeight="1" spans="1:8">
      <c r="A1" s="75" t="s">
        <v>1376</v>
      </c>
      <c r="B1" s="75"/>
      <c r="C1" s="75"/>
      <c r="D1" s="75"/>
      <c r="E1" s="75"/>
      <c r="F1" s="75"/>
      <c r="G1" s="75"/>
      <c r="H1" s="75"/>
    </row>
    <row r="2" ht="15.6" spans="1:1">
      <c r="A2" s="145" t="s">
        <v>1371</v>
      </c>
    </row>
    <row r="3" ht="30.3" customHeight="1" spans="1:8">
      <c r="A3" s="6" t="s">
        <v>1377</v>
      </c>
      <c r="B3" s="6"/>
      <c r="C3" s="6"/>
      <c r="D3" s="6"/>
      <c r="E3" s="6"/>
      <c r="G3" s="7" t="s">
        <v>49</v>
      </c>
      <c r="H3" s="7"/>
    </row>
    <row r="4" ht="71.1" customHeight="1" spans="1:8">
      <c r="A4" s="146" t="s">
        <v>1378</v>
      </c>
      <c r="B4" s="147" t="s">
        <v>1379</v>
      </c>
      <c r="C4" s="147" t="s">
        <v>1380</v>
      </c>
      <c r="D4" s="147" t="s">
        <v>1199</v>
      </c>
      <c r="E4" s="147"/>
      <c r="F4" s="147"/>
      <c r="G4" s="147" t="s">
        <v>1198</v>
      </c>
      <c r="H4" s="147"/>
    </row>
    <row r="5" ht="17.1" customHeight="1" spans="1:8">
      <c r="A5" s="62">
        <v>600</v>
      </c>
      <c r="B5" s="148"/>
      <c r="C5" s="148"/>
      <c r="D5" s="148">
        <v>417</v>
      </c>
      <c r="E5" s="148"/>
      <c r="F5" s="148"/>
      <c r="G5" s="148">
        <v>183</v>
      </c>
      <c r="H5" s="148"/>
    </row>
    <row r="6" spans="1:1">
      <c r="A6" s="149" t="s">
        <v>2</v>
      </c>
    </row>
    <row r="7" spans="1:8">
      <c r="A7" s="66" t="s">
        <v>1381</v>
      </c>
      <c r="B7" s="66"/>
      <c r="C7" s="66"/>
      <c r="D7" s="66"/>
      <c r="E7" s="66"/>
      <c r="F7" s="66"/>
      <c r="G7" s="66"/>
      <c r="H7" s="66"/>
    </row>
  </sheetData>
  <mergeCells count="9">
    <mergeCell ref="A1:H1"/>
    <mergeCell ref="A3:B3"/>
    <mergeCell ref="C3:D3"/>
    <mergeCell ref="G3:H3"/>
    <mergeCell ref="D4:F4"/>
    <mergeCell ref="G4:H4"/>
    <mergeCell ref="D5:F5"/>
    <mergeCell ref="G5:H5"/>
    <mergeCell ref="A7:H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C10" sqref="C10:C12"/>
    </sheetView>
  </sheetViews>
  <sheetFormatPr defaultColWidth="8.88888888888889" defaultRowHeight="14.4" outlineLevelCol="4"/>
  <cols>
    <col min="1" max="1" width="39.8888888888889" customWidth="1"/>
    <col min="2" max="2" width="18.5555555555556" customWidth="1"/>
    <col min="3" max="3" width="15.3333333333333" customWidth="1"/>
    <col min="4" max="4" width="9.44444444444444"/>
  </cols>
  <sheetData>
    <row r="1" ht="31" customHeight="1" spans="1:5">
      <c r="A1" s="131" t="s">
        <v>1382</v>
      </c>
      <c r="B1" s="131"/>
      <c r="C1" s="131"/>
      <c r="D1" s="131"/>
      <c r="E1" s="132"/>
    </row>
    <row r="2" spans="1:5">
      <c r="A2" s="133" t="s">
        <v>1383</v>
      </c>
      <c r="B2" s="133"/>
      <c r="C2" s="134" t="s">
        <v>49</v>
      </c>
      <c r="D2" s="134"/>
      <c r="E2" s="135"/>
    </row>
    <row r="3" ht="34" customHeight="1" spans="1:5">
      <c r="A3" s="121" t="s">
        <v>1384</v>
      </c>
      <c r="B3" s="121" t="s">
        <v>1385</v>
      </c>
      <c r="C3" s="121" t="s">
        <v>1386</v>
      </c>
      <c r="D3" s="136" t="s">
        <v>1387</v>
      </c>
      <c r="E3" s="132"/>
    </row>
    <row r="4" ht="22" customHeight="1" spans="1:5">
      <c r="A4" s="103" t="s">
        <v>1388</v>
      </c>
      <c r="B4" s="102"/>
      <c r="C4" s="102"/>
      <c r="D4" s="137"/>
      <c r="E4" s="132"/>
    </row>
    <row r="5" ht="22" customHeight="1" spans="1:5">
      <c r="A5" s="103" t="s">
        <v>1389</v>
      </c>
      <c r="B5" s="102">
        <v>13172</v>
      </c>
      <c r="C5" s="102">
        <v>2826</v>
      </c>
      <c r="D5" s="138">
        <f>C5/B5*100</f>
        <v>21.4546006680838</v>
      </c>
      <c r="E5" s="132"/>
    </row>
    <row r="6" ht="22" customHeight="1" spans="1:5">
      <c r="A6" s="103" t="s">
        <v>1390</v>
      </c>
      <c r="B6" s="102">
        <v>102</v>
      </c>
      <c r="C6" s="102">
        <v>303</v>
      </c>
      <c r="D6" s="138">
        <f>C6/B6*100</f>
        <v>297.058823529412</v>
      </c>
      <c r="E6" s="132"/>
    </row>
    <row r="7" ht="22" customHeight="1" spans="1:5">
      <c r="A7" s="103" t="s">
        <v>1391</v>
      </c>
      <c r="B7" s="102"/>
      <c r="C7" s="102"/>
      <c r="D7" s="138"/>
      <c r="E7" s="132"/>
    </row>
    <row r="8" ht="22" customHeight="1" spans="1:5">
      <c r="A8" s="125" t="s">
        <v>80</v>
      </c>
      <c r="B8" s="126">
        <f>SUM(B4:B7)</f>
        <v>13274</v>
      </c>
      <c r="C8" s="126">
        <f>SUM(C4:C7)</f>
        <v>3129</v>
      </c>
      <c r="D8" s="139">
        <f>C8/B8*100</f>
        <v>23.5723971673949</v>
      </c>
      <c r="E8" s="132"/>
    </row>
    <row r="9" ht="22" customHeight="1" spans="1:5">
      <c r="A9" s="140" t="s">
        <v>1392</v>
      </c>
      <c r="B9" s="126">
        <f>SUM(B10:B13)</f>
        <v>14367</v>
      </c>
      <c r="C9" s="126">
        <f>SUM(C10:C13)</f>
        <v>16135</v>
      </c>
      <c r="D9" s="138"/>
      <c r="E9" s="132"/>
    </row>
    <row r="10" ht="22" customHeight="1" spans="1:5">
      <c r="A10" s="141" t="s">
        <v>1393</v>
      </c>
      <c r="B10" s="102">
        <v>3167</v>
      </c>
      <c r="C10" s="102">
        <v>4366</v>
      </c>
      <c r="D10" s="138"/>
      <c r="E10" s="132"/>
    </row>
    <row r="11" ht="22" customHeight="1" spans="1:5">
      <c r="A11" s="141" t="s">
        <v>1394</v>
      </c>
      <c r="B11" s="102">
        <v>11200</v>
      </c>
      <c r="C11" s="102">
        <v>11200</v>
      </c>
      <c r="D11" s="138"/>
      <c r="E11" s="132"/>
    </row>
    <row r="12" ht="22" customHeight="1" spans="1:5">
      <c r="A12" s="141" t="s">
        <v>1395</v>
      </c>
      <c r="B12" s="102"/>
      <c r="C12" s="102">
        <v>569</v>
      </c>
      <c r="D12" s="138"/>
      <c r="E12" s="132"/>
    </row>
    <row r="13" ht="22" customHeight="1" spans="1:5">
      <c r="A13" s="141" t="s">
        <v>1396</v>
      </c>
      <c r="B13" s="102"/>
      <c r="C13" s="102"/>
      <c r="D13" s="138"/>
      <c r="E13" s="132"/>
    </row>
    <row r="14" ht="22" customHeight="1" spans="1:5">
      <c r="A14" s="142" t="s">
        <v>151</v>
      </c>
      <c r="B14" s="126">
        <v>596</v>
      </c>
      <c r="C14" s="126">
        <v>596</v>
      </c>
      <c r="D14" s="138"/>
      <c r="E14" s="132"/>
    </row>
    <row r="15" ht="22" customHeight="1" spans="1:5">
      <c r="A15" s="141" t="s">
        <v>149</v>
      </c>
      <c r="B15" s="102"/>
      <c r="C15" s="102"/>
      <c r="D15" s="138"/>
      <c r="E15" s="132"/>
    </row>
    <row r="16" ht="22" customHeight="1" spans="1:5">
      <c r="A16" s="143" t="s">
        <v>94</v>
      </c>
      <c r="B16" s="144">
        <f>B8+B9+B14+B15</f>
        <v>28237</v>
      </c>
      <c r="C16" s="144">
        <f>C8+C9+C14+C15</f>
        <v>19860</v>
      </c>
      <c r="D16" s="144"/>
      <c r="E16" s="132"/>
    </row>
  </sheetData>
  <mergeCells count="2">
    <mergeCell ref="A1:D1"/>
    <mergeCell ref="C2:D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topLeftCell="A31" workbookViewId="0">
      <selection activeCell="A42" sqref="A42"/>
    </sheetView>
  </sheetViews>
  <sheetFormatPr defaultColWidth="8.88888888888889" defaultRowHeight="14.4" outlineLevelCol="1"/>
  <cols>
    <col min="1" max="1" width="87.3333333333333" customWidth="1"/>
  </cols>
  <sheetData>
    <row r="1" ht="20.4" spans="1:2">
      <c r="A1" s="58" t="s">
        <v>4</v>
      </c>
      <c r="B1" s="58"/>
    </row>
    <row r="3" ht="20" customHeight="1" spans="1:2">
      <c r="A3" s="265" t="s">
        <v>5</v>
      </c>
      <c r="B3" s="24"/>
    </row>
    <row r="4" ht="20" customHeight="1" spans="1:2">
      <c r="A4" s="266" t="s">
        <v>6</v>
      </c>
      <c r="B4" s="24">
        <v>1</v>
      </c>
    </row>
    <row r="5" ht="20" customHeight="1" spans="1:2">
      <c r="A5" s="266" t="s">
        <v>7</v>
      </c>
      <c r="B5" s="24">
        <v>2</v>
      </c>
    </row>
    <row r="6" ht="20" customHeight="1" spans="1:2">
      <c r="A6" s="266" t="s">
        <v>8</v>
      </c>
      <c r="B6" s="24">
        <v>3</v>
      </c>
    </row>
    <row r="7" ht="20" customHeight="1" spans="1:2">
      <c r="A7" s="266" t="s">
        <v>9</v>
      </c>
      <c r="B7" s="24">
        <v>4</v>
      </c>
    </row>
    <row r="8" ht="20" customHeight="1" spans="1:2">
      <c r="A8" s="267" t="s">
        <v>10</v>
      </c>
      <c r="B8" s="24">
        <v>5</v>
      </c>
    </row>
    <row r="9" ht="20" customHeight="1" spans="1:2">
      <c r="A9" s="266" t="s">
        <v>11</v>
      </c>
      <c r="B9" s="24">
        <v>6</v>
      </c>
    </row>
    <row r="10" ht="20" customHeight="1" spans="1:2">
      <c r="A10" s="266" t="s">
        <v>12</v>
      </c>
      <c r="B10" s="24">
        <v>7</v>
      </c>
    </row>
    <row r="11" ht="20" customHeight="1" spans="1:2">
      <c r="A11" s="266" t="s">
        <v>13</v>
      </c>
      <c r="B11" s="24">
        <v>8</v>
      </c>
    </row>
    <row r="12" ht="20" customHeight="1" spans="1:2">
      <c r="A12" s="266" t="s">
        <v>14</v>
      </c>
      <c r="B12" s="24">
        <v>9</v>
      </c>
    </row>
    <row r="13" ht="20" customHeight="1" spans="1:2">
      <c r="A13" s="266" t="s">
        <v>15</v>
      </c>
      <c r="B13" s="24">
        <v>10</v>
      </c>
    </row>
    <row r="14" ht="20" customHeight="1" spans="1:2">
      <c r="A14" s="266" t="s">
        <v>16</v>
      </c>
      <c r="B14" s="24">
        <v>11</v>
      </c>
    </row>
    <row r="15" ht="20" customHeight="1" spans="1:2">
      <c r="A15" s="266" t="s">
        <v>17</v>
      </c>
      <c r="B15" s="24">
        <v>12</v>
      </c>
    </row>
    <row r="16" ht="20" customHeight="1" spans="1:2">
      <c r="A16" s="266" t="s">
        <v>18</v>
      </c>
      <c r="B16" s="24">
        <v>13</v>
      </c>
    </row>
    <row r="17" ht="20" customHeight="1" spans="1:2">
      <c r="A17" s="266" t="s">
        <v>19</v>
      </c>
      <c r="B17" s="24">
        <v>14</v>
      </c>
    </row>
    <row r="18" ht="20" customHeight="1" spans="1:2">
      <c r="A18" s="266" t="s">
        <v>20</v>
      </c>
      <c r="B18" s="24">
        <v>15</v>
      </c>
    </row>
    <row r="19" ht="20" customHeight="1" spans="1:2">
      <c r="A19" s="265" t="s">
        <v>21</v>
      </c>
      <c r="B19" s="24"/>
    </row>
    <row r="20" ht="20" customHeight="1" spans="1:2">
      <c r="A20" s="268" t="s">
        <v>22</v>
      </c>
      <c r="B20" s="24">
        <v>16</v>
      </c>
    </row>
    <row r="21" ht="20" customHeight="1" spans="1:2">
      <c r="A21" s="268" t="s">
        <v>23</v>
      </c>
      <c r="B21" s="24">
        <v>17</v>
      </c>
    </row>
    <row r="22" ht="20" customHeight="1" spans="1:2">
      <c r="A22" s="268" t="s">
        <v>24</v>
      </c>
      <c r="B22" s="24">
        <v>18</v>
      </c>
    </row>
    <row r="23" ht="20" customHeight="1" spans="1:2">
      <c r="A23" s="268" t="s">
        <v>25</v>
      </c>
      <c r="B23" s="24">
        <v>19</v>
      </c>
    </row>
    <row r="24" ht="20" customHeight="1" spans="1:2">
      <c r="A24" s="268" t="s">
        <v>26</v>
      </c>
      <c r="B24" s="24">
        <v>20</v>
      </c>
    </row>
    <row r="25" ht="20" customHeight="1" spans="1:2">
      <c r="A25" s="266" t="s">
        <v>27</v>
      </c>
      <c r="B25" s="24">
        <v>21</v>
      </c>
    </row>
    <row r="26" ht="20" customHeight="1" spans="1:2">
      <c r="A26" s="266" t="s">
        <v>28</v>
      </c>
      <c r="B26" s="24">
        <v>22</v>
      </c>
    </row>
    <row r="27" ht="20" customHeight="1" spans="1:2">
      <c r="A27" s="266" t="s">
        <v>29</v>
      </c>
      <c r="B27" s="24">
        <v>23</v>
      </c>
    </row>
    <row r="28" ht="20" customHeight="1" spans="1:2">
      <c r="A28" s="268" t="s">
        <v>30</v>
      </c>
      <c r="B28" s="24">
        <v>24</v>
      </c>
    </row>
    <row r="29" ht="20" customHeight="1" spans="1:2">
      <c r="A29" s="266" t="s">
        <v>31</v>
      </c>
      <c r="B29" s="24">
        <v>25</v>
      </c>
    </row>
    <row r="30" ht="20" customHeight="1" spans="1:2">
      <c r="A30" s="266" t="s">
        <v>32</v>
      </c>
      <c r="B30" s="24">
        <v>26</v>
      </c>
    </row>
    <row r="31" ht="20" customHeight="1" spans="1:2">
      <c r="A31" s="266" t="s">
        <v>33</v>
      </c>
      <c r="B31" s="24">
        <v>27</v>
      </c>
    </row>
    <row r="32" ht="20" customHeight="1" spans="1:2">
      <c r="A32" s="265" t="s">
        <v>34</v>
      </c>
      <c r="B32" s="24"/>
    </row>
    <row r="33" ht="20" customHeight="1" spans="1:2">
      <c r="A33" s="268" t="s">
        <v>35</v>
      </c>
      <c r="B33" s="24">
        <v>28</v>
      </c>
    </row>
    <row r="34" ht="20" customHeight="1" spans="1:2">
      <c r="A34" s="268" t="s">
        <v>36</v>
      </c>
      <c r="B34" s="24">
        <v>29</v>
      </c>
    </row>
    <row r="35" ht="20" customHeight="1" spans="1:2">
      <c r="A35" s="266" t="s">
        <v>37</v>
      </c>
      <c r="B35" s="24">
        <v>30</v>
      </c>
    </row>
    <row r="36" ht="20" customHeight="1" spans="1:2">
      <c r="A36" s="266" t="s">
        <v>38</v>
      </c>
      <c r="B36" s="24">
        <v>31</v>
      </c>
    </row>
    <row r="37" ht="20" customHeight="1" spans="1:2">
      <c r="A37" s="266" t="s">
        <v>39</v>
      </c>
      <c r="B37" s="24">
        <v>32</v>
      </c>
    </row>
    <row r="38" ht="20" customHeight="1" spans="1:2">
      <c r="A38" s="265" t="s">
        <v>40</v>
      </c>
      <c r="B38" s="24"/>
    </row>
    <row r="39" ht="20" customHeight="1" spans="1:2">
      <c r="A39" s="266" t="s">
        <v>41</v>
      </c>
      <c r="B39" s="24">
        <v>33</v>
      </c>
    </row>
    <row r="40" ht="20" customHeight="1" spans="1:2">
      <c r="A40" s="266" t="s">
        <v>42</v>
      </c>
      <c r="B40" s="24">
        <v>34</v>
      </c>
    </row>
    <row r="41" ht="20" customHeight="1" spans="1:2">
      <c r="A41" s="268" t="s">
        <v>43</v>
      </c>
      <c r="B41" s="24">
        <v>35</v>
      </c>
    </row>
    <row r="42" ht="20" customHeight="1" spans="1:2">
      <c r="A42" s="268" t="s">
        <v>44</v>
      </c>
      <c r="B42" s="24">
        <v>36</v>
      </c>
    </row>
    <row r="43" ht="20" customHeight="1" spans="1:2">
      <c r="A43" s="265" t="s">
        <v>45</v>
      </c>
      <c r="B43" s="24"/>
    </row>
    <row r="44" ht="23" customHeight="1" spans="1:2">
      <c r="A44" s="265" t="s">
        <v>46</v>
      </c>
      <c r="B44" s="24"/>
    </row>
    <row r="45" ht="23" customHeight="1"/>
    <row r="46" ht="23" customHeight="1"/>
    <row r="47" ht="23" customHeight="1"/>
    <row r="48" ht="23" customHeight="1"/>
    <row r="49" ht="23" customHeight="1"/>
    <row r="50" ht="23" customHeight="1"/>
    <row r="51" ht="23" customHeight="1"/>
    <row r="52" ht="23" customHeight="1"/>
    <row r="53" ht="23" customHeight="1"/>
    <row r="54" ht="23" customHeight="1"/>
  </sheetData>
  <mergeCells count="1">
    <mergeCell ref="A1:B1"/>
  </mergeCells>
  <pageMargins left="0.511805555555556" right="0.236111111111111" top="0.904861111111111" bottom="0.747916666666667"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C12" sqref="C12:C16"/>
    </sheetView>
  </sheetViews>
  <sheetFormatPr defaultColWidth="8.88888888888889" defaultRowHeight="14.4" outlineLevelCol="3"/>
  <cols>
    <col min="1" max="1" width="42.1111111111111" customWidth="1"/>
    <col min="2" max="2" width="15.7777777777778" customWidth="1"/>
    <col min="3" max="3" width="16.1111111111111" customWidth="1"/>
    <col min="4" max="4" width="11.7777777777778" customWidth="1"/>
  </cols>
  <sheetData>
    <row r="1" ht="20.4" spans="1:4">
      <c r="A1" s="118" t="s">
        <v>1397</v>
      </c>
      <c r="B1" s="118"/>
      <c r="C1" s="118"/>
      <c r="D1" s="118"/>
    </row>
    <row r="2" spans="1:4">
      <c r="A2" s="119" t="s">
        <v>1398</v>
      </c>
      <c r="B2" s="119"/>
      <c r="C2" s="119"/>
      <c r="D2" s="120" t="s">
        <v>49</v>
      </c>
    </row>
    <row r="3" ht="31.2" spans="1:4">
      <c r="A3" s="121" t="s">
        <v>1399</v>
      </c>
      <c r="B3" s="121" t="s">
        <v>1400</v>
      </c>
      <c r="C3" s="121" t="s">
        <v>1386</v>
      </c>
      <c r="D3" s="122" t="s">
        <v>1401</v>
      </c>
    </row>
    <row r="4" ht="22" customHeight="1" spans="1:4">
      <c r="A4" s="122" t="s">
        <v>1402</v>
      </c>
      <c r="B4" s="123"/>
      <c r="C4" s="123"/>
      <c r="D4" s="124"/>
    </row>
    <row r="5" ht="22" customHeight="1" spans="1:4">
      <c r="A5" s="103" t="s">
        <v>1403</v>
      </c>
      <c r="B5" s="102"/>
      <c r="C5" s="102">
        <v>1772</v>
      </c>
      <c r="D5" s="124"/>
    </row>
    <row r="6" ht="22" customHeight="1" spans="1:4">
      <c r="A6" s="103" t="s">
        <v>1404</v>
      </c>
      <c r="B6" s="102">
        <v>167</v>
      </c>
      <c r="C6" s="102">
        <v>1683</v>
      </c>
      <c r="D6" s="124"/>
    </row>
    <row r="7" ht="22" customHeight="1" spans="1:4">
      <c r="A7" s="103" t="s">
        <v>1405</v>
      </c>
      <c r="B7" s="102">
        <v>7500</v>
      </c>
      <c r="C7" s="102">
        <v>11562</v>
      </c>
      <c r="D7" s="124"/>
    </row>
    <row r="8" ht="22" customHeight="1" spans="1:4">
      <c r="A8" s="103" t="s">
        <v>1406</v>
      </c>
      <c r="B8" s="102">
        <v>65</v>
      </c>
      <c r="C8" s="102">
        <v>514</v>
      </c>
      <c r="D8" s="124"/>
    </row>
    <row r="9" ht="22" customHeight="1" spans="1:4">
      <c r="A9" s="103" t="s">
        <v>1407</v>
      </c>
      <c r="B9" s="102">
        <v>8</v>
      </c>
      <c r="C9" s="102">
        <v>12</v>
      </c>
      <c r="D9" s="124"/>
    </row>
    <row r="10" ht="22" customHeight="1" spans="1:4">
      <c r="A10" s="103" t="s">
        <v>1408</v>
      </c>
      <c r="B10" s="102">
        <v>3520</v>
      </c>
      <c r="C10" s="102"/>
      <c r="D10" s="124"/>
    </row>
    <row r="11" ht="22" customHeight="1" spans="1:4">
      <c r="A11" s="125" t="s">
        <v>121</v>
      </c>
      <c r="B11" s="126">
        <f>SUM(B4:B10)</f>
        <v>11260</v>
      </c>
      <c r="C11" s="126">
        <f>SUM(C4:C10)</f>
        <v>15543</v>
      </c>
      <c r="D11" s="127">
        <f>(C11-B11)/B11*100</f>
        <v>38.0373001776199</v>
      </c>
    </row>
    <row r="12" ht="22" customHeight="1" spans="1:4">
      <c r="A12" s="128" t="s">
        <v>1409</v>
      </c>
      <c r="B12" s="126">
        <v>7</v>
      </c>
      <c r="C12" s="126">
        <v>78</v>
      </c>
      <c r="D12" s="127"/>
    </row>
    <row r="13" ht="22" customHeight="1" spans="1:4">
      <c r="A13" s="128" t="s">
        <v>1410</v>
      </c>
      <c r="B13" s="126">
        <f>B14+B15</f>
        <v>101</v>
      </c>
      <c r="C13" s="126">
        <f>C14+C15</f>
        <v>599</v>
      </c>
      <c r="D13" s="127"/>
    </row>
    <row r="14" ht="22" customHeight="1" spans="1:4">
      <c r="A14" s="129" t="s">
        <v>1411</v>
      </c>
      <c r="B14" s="102">
        <v>16</v>
      </c>
      <c r="C14" s="102">
        <v>30</v>
      </c>
      <c r="D14" s="124"/>
    </row>
    <row r="15" ht="22" customHeight="1" spans="1:4">
      <c r="A15" s="129" t="s">
        <v>1412</v>
      </c>
      <c r="B15" s="102">
        <v>85</v>
      </c>
      <c r="C15" s="102">
        <v>569</v>
      </c>
      <c r="D15" s="124"/>
    </row>
    <row r="16" ht="22" customHeight="1" spans="1:4">
      <c r="A16" s="128" t="s">
        <v>1413</v>
      </c>
      <c r="B16" s="126">
        <v>11632</v>
      </c>
      <c r="C16" s="126">
        <v>3640</v>
      </c>
      <c r="D16" s="127"/>
    </row>
    <row r="17" ht="22" customHeight="1" spans="1:4">
      <c r="A17" s="128" t="s">
        <v>1414</v>
      </c>
      <c r="B17" s="126">
        <v>596</v>
      </c>
      <c r="C17" s="126"/>
      <c r="D17" s="127"/>
    </row>
    <row r="18" ht="22" customHeight="1" spans="1:4">
      <c r="A18" s="130" t="s">
        <v>130</v>
      </c>
      <c r="B18" s="126">
        <f>B17+B16+B13+B11+B12</f>
        <v>23596</v>
      </c>
      <c r="C18" s="126">
        <f>C17+C16+C13+C11+C12</f>
        <v>19860</v>
      </c>
      <c r="D18" s="127"/>
    </row>
  </sheetData>
  <mergeCells count="1">
    <mergeCell ref="A1:D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C5" sqref="C5:C6"/>
    </sheetView>
  </sheetViews>
  <sheetFormatPr defaultColWidth="8.88888888888889" defaultRowHeight="14.4" outlineLevelCol="4"/>
  <cols>
    <col min="1" max="1" width="39.8888888888889" customWidth="1"/>
    <col min="2" max="2" width="18.5555555555556" customWidth="1"/>
    <col min="3" max="3" width="15.3333333333333" customWidth="1"/>
    <col min="4" max="4" width="9.44444444444444"/>
  </cols>
  <sheetData>
    <row r="1" ht="31" customHeight="1" spans="1:5">
      <c r="A1" s="131" t="s">
        <v>1415</v>
      </c>
      <c r="B1" s="131"/>
      <c r="C1" s="131"/>
      <c r="D1" s="131"/>
      <c r="E1" s="132"/>
    </row>
    <row r="2" spans="1:5">
      <c r="A2" s="133" t="s">
        <v>1416</v>
      </c>
      <c r="B2" s="133"/>
      <c r="C2" s="134" t="s">
        <v>49</v>
      </c>
      <c r="D2" s="134"/>
      <c r="E2" s="135"/>
    </row>
    <row r="3" ht="34" customHeight="1" spans="1:5">
      <c r="A3" s="121" t="s">
        <v>1384</v>
      </c>
      <c r="B3" s="121" t="s">
        <v>1385</v>
      </c>
      <c r="C3" s="121" t="s">
        <v>1386</v>
      </c>
      <c r="D3" s="136" t="s">
        <v>1387</v>
      </c>
      <c r="E3" s="132"/>
    </row>
    <row r="4" ht="22" customHeight="1" spans="1:5">
      <c r="A4" s="103" t="s">
        <v>1388</v>
      </c>
      <c r="B4" s="102"/>
      <c r="C4" s="102"/>
      <c r="D4" s="137"/>
      <c r="E4" s="132"/>
    </row>
    <row r="5" ht="22" customHeight="1" spans="1:5">
      <c r="A5" s="103" t="s">
        <v>1389</v>
      </c>
      <c r="B5" s="102">
        <v>13172</v>
      </c>
      <c r="C5" s="102">
        <v>2826</v>
      </c>
      <c r="D5" s="138">
        <f t="shared" ref="D5:D8" si="0">C5/B5*100</f>
        <v>21.4546006680838</v>
      </c>
      <c r="E5" s="132"/>
    </row>
    <row r="6" ht="22" customHeight="1" spans="1:5">
      <c r="A6" s="103" t="s">
        <v>1390</v>
      </c>
      <c r="B6" s="102">
        <v>102</v>
      </c>
      <c r="C6" s="102">
        <v>303</v>
      </c>
      <c r="D6" s="138">
        <f t="shared" si="0"/>
        <v>297.058823529412</v>
      </c>
      <c r="E6" s="132"/>
    </row>
    <row r="7" ht="22" customHeight="1" spans="1:5">
      <c r="A7" s="103" t="s">
        <v>1391</v>
      </c>
      <c r="B7" s="102"/>
      <c r="C7" s="102"/>
      <c r="D7" s="138"/>
      <c r="E7" s="132"/>
    </row>
    <row r="8" ht="22" customHeight="1" spans="1:5">
      <c r="A8" s="125" t="s">
        <v>80</v>
      </c>
      <c r="B8" s="126">
        <f>SUM(B4:B7)</f>
        <v>13274</v>
      </c>
      <c r="C8" s="126">
        <f>SUM(C4:C7)</f>
        <v>3129</v>
      </c>
      <c r="D8" s="139">
        <f t="shared" si="0"/>
        <v>23.5723971673949</v>
      </c>
      <c r="E8" s="132"/>
    </row>
    <row r="9" ht="22" customHeight="1" spans="1:5">
      <c r="A9" s="140" t="s">
        <v>1392</v>
      </c>
      <c r="B9" s="126">
        <f>SUM(B10:B13)</f>
        <v>14367</v>
      </c>
      <c r="C9" s="126">
        <f>SUM(C10:C13)</f>
        <v>16135</v>
      </c>
      <c r="D9" s="138"/>
      <c r="E9" s="132"/>
    </row>
    <row r="10" ht="22" customHeight="1" spans="1:5">
      <c r="A10" s="141" t="s">
        <v>1393</v>
      </c>
      <c r="B10" s="102">
        <v>3167</v>
      </c>
      <c r="C10" s="102">
        <v>4366</v>
      </c>
      <c r="D10" s="138"/>
      <c r="E10" s="132"/>
    </row>
    <row r="11" ht="22" customHeight="1" spans="1:5">
      <c r="A11" s="141" t="s">
        <v>1394</v>
      </c>
      <c r="B11" s="102">
        <v>11200</v>
      </c>
      <c r="C11" s="102">
        <v>11200</v>
      </c>
      <c r="D11" s="138"/>
      <c r="E11" s="132"/>
    </row>
    <row r="12" ht="22" customHeight="1" spans="1:5">
      <c r="A12" s="141" t="s">
        <v>1395</v>
      </c>
      <c r="B12" s="102"/>
      <c r="C12" s="102">
        <v>569</v>
      </c>
      <c r="D12" s="138"/>
      <c r="E12" s="132"/>
    </row>
    <row r="13" ht="22" customHeight="1" spans="1:5">
      <c r="A13" s="141" t="s">
        <v>1396</v>
      </c>
      <c r="B13" s="102"/>
      <c r="C13" s="102"/>
      <c r="D13" s="138"/>
      <c r="E13" s="132"/>
    </row>
    <row r="14" ht="22" customHeight="1" spans="1:5">
      <c r="A14" s="142" t="s">
        <v>151</v>
      </c>
      <c r="B14" s="126">
        <v>596</v>
      </c>
      <c r="C14" s="126">
        <v>596</v>
      </c>
      <c r="D14" s="138"/>
      <c r="E14" s="132"/>
    </row>
    <row r="15" ht="22" customHeight="1" spans="1:5">
      <c r="A15" s="141" t="s">
        <v>149</v>
      </c>
      <c r="B15" s="102"/>
      <c r="C15" s="102"/>
      <c r="D15" s="138"/>
      <c r="E15" s="132"/>
    </row>
    <row r="16" ht="22" customHeight="1" spans="1:5">
      <c r="A16" s="143" t="s">
        <v>94</v>
      </c>
      <c r="B16" s="144">
        <f>B8+B9+B14+B15</f>
        <v>28237</v>
      </c>
      <c r="C16" s="144">
        <f>C8+C9+C14+C15</f>
        <v>19860</v>
      </c>
      <c r="D16" s="144"/>
      <c r="E16" s="132"/>
    </row>
  </sheetData>
  <mergeCells count="2">
    <mergeCell ref="A1:D1"/>
    <mergeCell ref="C2:D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C6" sqref="C6"/>
    </sheetView>
  </sheetViews>
  <sheetFormatPr defaultColWidth="8.88888888888889" defaultRowHeight="14.4" outlineLevelCol="3"/>
  <cols>
    <col min="1" max="1" width="42.1111111111111" customWidth="1"/>
    <col min="2" max="2" width="15.7777777777778" customWidth="1"/>
    <col min="3" max="3" width="16.1111111111111" customWidth="1"/>
    <col min="4" max="4" width="11.7777777777778" customWidth="1"/>
  </cols>
  <sheetData>
    <row r="1" ht="20.4" spans="1:4">
      <c r="A1" s="118" t="s">
        <v>1417</v>
      </c>
      <c r="B1" s="118"/>
      <c r="C1" s="118"/>
      <c r="D1" s="118"/>
    </row>
    <row r="2" spans="1:4">
      <c r="A2" s="119" t="s">
        <v>1418</v>
      </c>
      <c r="B2" s="119"/>
      <c r="C2" s="119"/>
      <c r="D2" s="120" t="s">
        <v>49</v>
      </c>
    </row>
    <row r="3" ht="31.2" spans="1:4">
      <c r="A3" s="121" t="s">
        <v>1399</v>
      </c>
      <c r="B3" s="121" t="s">
        <v>1400</v>
      </c>
      <c r="C3" s="121" t="s">
        <v>1386</v>
      </c>
      <c r="D3" s="122" t="s">
        <v>1401</v>
      </c>
    </row>
    <row r="4" ht="22" customHeight="1" spans="1:4">
      <c r="A4" s="122" t="s">
        <v>1402</v>
      </c>
      <c r="B4" s="123"/>
      <c r="C4" s="123"/>
      <c r="D4" s="124"/>
    </row>
    <row r="5" ht="22" customHeight="1" spans="1:4">
      <c r="A5" s="103" t="s">
        <v>1403</v>
      </c>
      <c r="B5" s="102"/>
      <c r="C5" s="102">
        <v>1772</v>
      </c>
      <c r="D5" s="124"/>
    </row>
    <row r="6" ht="22" customHeight="1" spans="1:4">
      <c r="A6" s="103" t="s">
        <v>1404</v>
      </c>
      <c r="B6" s="102">
        <v>167</v>
      </c>
      <c r="C6" s="102">
        <v>1683</v>
      </c>
      <c r="D6" s="124"/>
    </row>
    <row r="7" ht="22" customHeight="1" spans="1:4">
      <c r="A7" s="103" t="s">
        <v>1405</v>
      </c>
      <c r="B7" s="102">
        <v>7500</v>
      </c>
      <c r="C7" s="102">
        <v>11562</v>
      </c>
      <c r="D7" s="124"/>
    </row>
    <row r="8" ht="22" customHeight="1" spans="1:4">
      <c r="A8" s="103" t="s">
        <v>1406</v>
      </c>
      <c r="B8" s="102">
        <v>65</v>
      </c>
      <c r="C8" s="102">
        <v>514</v>
      </c>
      <c r="D8" s="124"/>
    </row>
    <row r="9" ht="22" customHeight="1" spans="1:4">
      <c r="A9" s="103" t="s">
        <v>1407</v>
      </c>
      <c r="B9" s="102">
        <v>8</v>
      </c>
      <c r="C9" s="102">
        <v>12</v>
      </c>
      <c r="D9" s="124"/>
    </row>
    <row r="10" ht="22" customHeight="1" spans="1:4">
      <c r="A10" s="103" t="s">
        <v>1408</v>
      </c>
      <c r="B10" s="102">
        <v>3520</v>
      </c>
      <c r="C10" s="102"/>
      <c r="D10" s="124"/>
    </row>
    <row r="11" ht="22" customHeight="1" spans="1:4">
      <c r="A11" s="125" t="s">
        <v>121</v>
      </c>
      <c r="B11" s="126">
        <f>SUM(B4:B10)</f>
        <v>11260</v>
      </c>
      <c r="C11" s="126">
        <f>SUM(C4:C10)</f>
        <v>15543</v>
      </c>
      <c r="D11" s="127">
        <f>(C11-B11)/B11*100</f>
        <v>38.0373001776199</v>
      </c>
    </row>
    <row r="12" ht="22" customHeight="1" spans="1:4">
      <c r="A12" s="128" t="s">
        <v>1409</v>
      </c>
      <c r="B12" s="126">
        <v>7</v>
      </c>
      <c r="C12" s="126">
        <v>78</v>
      </c>
      <c r="D12" s="127"/>
    </row>
    <row r="13" ht="22" customHeight="1" spans="1:4">
      <c r="A13" s="128" t="s">
        <v>1410</v>
      </c>
      <c r="B13" s="126">
        <f>B14+B15</f>
        <v>101</v>
      </c>
      <c r="C13" s="126">
        <f>C14+C15</f>
        <v>599</v>
      </c>
      <c r="D13" s="127"/>
    </row>
    <row r="14" ht="22" customHeight="1" spans="1:4">
      <c r="A14" s="129" t="s">
        <v>1411</v>
      </c>
      <c r="B14" s="102">
        <v>16</v>
      </c>
      <c r="C14" s="102">
        <v>30</v>
      </c>
      <c r="D14" s="124"/>
    </row>
    <row r="15" ht="22" customHeight="1" spans="1:4">
      <c r="A15" s="129" t="s">
        <v>1412</v>
      </c>
      <c r="B15" s="102">
        <v>85</v>
      </c>
      <c r="C15" s="102">
        <v>569</v>
      </c>
      <c r="D15" s="124"/>
    </row>
    <row r="16" ht="22" customHeight="1" spans="1:4">
      <c r="A16" s="128" t="s">
        <v>1413</v>
      </c>
      <c r="B16" s="126">
        <v>11632</v>
      </c>
      <c r="C16" s="126">
        <v>3640</v>
      </c>
      <c r="D16" s="127"/>
    </row>
    <row r="17" ht="22" customHeight="1" spans="1:4">
      <c r="A17" s="128" t="s">
        <v>1414</v>
      </c>
      <c r="B17" s="126">
        <v>596</v>
      </c>
      <c r="C17" s="126"/>
      <c r="D17" s="127"/>
    </row>
    <row r="18" ht="15.6" spans="1:4">
      <c r="A18" s="130" t="s">
        <v>130</v>
      </c>
      <c r="B18" s="126">
        <f>B17+B16+B13+B12+B11</f>
        <v>23596</v>
      </c>
      <c r="C18" s="126">
        <f>C11+C12+C13+C16</f>
        <v>19860</v>
      </c>
      <c r="D18" s="127"/>
    </row>
  </sheetData>
  <mergeCells count="1">
    <mergeCell ref="A1:D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5" sqref="C5"/>
    </sheetView>
  </sheetViews>
  <sheetFormatPr defaultColWidth="8.88888888888889" defaultRowHeight="14.4" outlineLevelRow="6" outlineLevelCol="2"/>
  <cols>
    <col min="1" max="1" width="45.6666666666667" customWidth="1"/>
    <col min="3" max="3" width="44.6666666666667" customWidth="1"/>
  </cols>
  <sheetData>
    <row r="1" ht="20.4" spans="1:3">
      <c r="A1" s="111" t="s">
        <v>1419</v>
      </c>
      <c r="B1" s="111"/>
      <c r="C1" s="111"/>
    </row>
    <row r="2" ht="21" customHeight="1" spans="1:3">
      <c r="A2" s="112" t="s">
        <v>1420</v>
      </c>
      <c r="B2" s="113"/>
      <c r="C2" s="114" t="s">
        <v>49</v>
      </c>
    </row>
    <row r="3" ht="25" customHeight="1" spans="1:3">
      <c r="A3" s="115" t="s">
        <v>50</v>
      </c>
      <c r="B3" s="115" t="s">
        <v>140</v>
      </c>
      <c r="C3" s="115" t="s">
        <v>1421</v>
      </c>
    </row>
    <row r="4" ht="25" customHeight="1" spans="1:3">
      <c r="A4" s="103" t="s">
        <v>1422</v>
      </c>
      <c r="B4" s="116">
        <v>1176</v>
      </c>
      <c r="C4" s="103" t="s">
        <v>1423</v>
      </c>
    </row>
    <row r="5" ht="34" customHeight="1" spans="1:3">
      <c r="A5" s="103" t="s">
        <v>1389</v>
      </c>
      <c r="B5" s="116">
        <v>2359</v>
      </c>
      <c r="C5" s="103" t="s">
        <v>1424</v>
      </c>
    </row>
    <row r="6" ht="51" customHeight="1" spans="1:3">
      <c r="A6" s="117" t="s">
        <v>1425</v>
      </c>
      <c r="B6" s="116">
        <v>831</v>
      </c>
      <c r="C6" s="103" t="s">
        <v>1426</v>
      </c>
    </row>
    <row r="7" ht="25" customHeight="1" spans="1:3">
      <c r="A7" s="115" t="s">
        <v>1221</v>
      </c>
      <c r="B7" s="116">
        <f>SUM(B4:B6)</f>
        <v>4366</v>
      </c>
      <c r="C7" s="103"/>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7" sqref="B7"/>
    </sheetView>
  </sheetViews>
  <sheetFormatPr defaultColWidth="8.88888888888889" defaultRowHeight="14.4" outlineLevelRow="3" outlineLevelCol="2"/>
  <cols>
    <col min="1" max="1" width="29.8888888888889" customWidth="1"/>
    <col min="2" max="2" width="26.3333333333333" customWidth="1"/>
    <col min="3" max="3" width="24.5555555555556" customWidth="1"/>
  </cols>
  <sheetData>
    <row r="1" ht="40.8" customHeight="1" spans="1:3">
      <c r="A1" s="5" t="s">
        <v>1427</v>
      </c>
      <c r="B1" s="5"/>
      <c r="C1" s="5"/>
    </row>
    <row r="2" spans="1:3">
      <c r="A2" s="108" t="s">
        <v>1428</v>
      </c>
      <c r="B2" s="108"/>
      <c r="C2" s="7" t="s">
        <v>49</v>
      </c>
    </row>
    <row r="3" ht="32.7" customHeight="1" spans="1:3">
      <c r="A3" s="8" t="s">
        <v>50</v>
      </c>
      <c r="B3" s="8" t="s">
        <v>1429</v>
      </c>
      <c r="C3" s="8" t="s">
        <v>1430</v>
      </c>
    </row>
    <row r="4" ht="15.9" customHeight="1" spans="1:3">
      <c r="A4" s="109" t="s">
        <v>191</v>
      </c>
      <c r="B4" s="62">
        <v>20953</v>
      </c>
      <c r="C4" s="110">
        <v>20484.89</v>
      </c>
    </row>
  </sheetData>
  <mergeCells count="1">
    <mergeCell ref="A1:C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C6" sqref="C6"/>
    </sheetView>
  </sheetViews>
  <sheetFormatPr defaultColWidth="8.88888888888889" defaultRowHeight="14.4" outlineLevelCol="6"/>
  <cols>
    <col min="1" max="1" width="34.8888888888889" customWidth="1"/>
    <col min="2" max="2" width="15.3333333333333" customWidth="1"/>
    <col min="3" max="3" width="13.5555555555556" customWidth="1"/>
    <col min="4" max="4" width="18.1111111111111" customWidth="1"/>
  </cols>
  <sheetData>
    <row r="1" ht="27" customHeight="1" spans="1:6">
      <c r="A1" s="90" t="s">
        <v>1431</v>
      </c>
      <c r="B1" s="90"/>
      <c r="C1" s="90"/>
      <c r="D1" s="90"/>
      <c r="E1" s="105"/>
      <c r="F1" s="105"/>
    </row>
    <row r="2" ht="24" customHeight="1" spans="1:7">
      <c r="A2" s="81" t="s">
        <v>1432</v>
      </c>
      <c r="B2" s="92" t="s">
        <v>1433</v>
      </c>
      <c r="C2" s="92"/>
      <c r="D2" s="92"/>
      <c r="E2" s="81"/>
      <c r="F2" s="106"/>
      <c r="G2" s="106"/>
    </row>
    <row r="3" ht="31.2" customHeight="1" spans="1:7">
      <c r="A3" s="95" t="s">
        <v>1384</v>
      </c>
      <c r="B3" s="97" t="s">
        <v>97</v>
      </c>
      <c r="C3" s="97" t="s">
        <v>199</v>
      </c>
      <c r="D3" s="107" t="s">
        <v>1434</v>
      </c>
      <c r="E3" s="104"/>
      <c r="F3" s="104"/>
      <c r="G3" s="104"/>
    </row>
    <row r="4" ht="15.6" spans="1:7">
      <c r="A4" s="95"/>
      <c r="B4" s="101" t="s">
        <v>55</v>
      </c>
      <c r="C4" s="101" t="s">
        <v>195</v>
      </c>
      <c r="D4" s="107"/>
      <c r="E4" s="104"/>
      <c r="F4" s="104"/>
      <c r="G4" s="104"/>
    </row>
    <row r="5" ht="59.1" customHeight="1" spans="1:7">
      <c r="A5" s="86" t="s">
        <v>1435</v>
      </c>
      <c r="B5" s="102">
        <v>2826</v>
      </c>
      <c r="C5" s="87">
        <v>20270</v>
      </c>
      <c r="D5" s="19">
        <f>(C5-B5)/B5*100</f>
        <v>617.26822363765</v>
      </c>
      <c r="E5" s="104"/>
      <c r="F5" s="104"/>
      <c r="G5" s="104"/>
    </row>
    <row r="6" ht="59.1" customHeight="1" spans="1:7">
      <c r="A6" s="86" t="s">
        <v>1436</v>
      </c>
      <c r="B6" s="102">
        <v>303</v>
      </c>
      <c r="C6" s="18">
        <v>160</v>
      </c>
      <c r="D6" s="19">
        <f>(C6-B6)/B6*100</f>
        <v>-47.1947194719472</v>
      </c>
      <c r="E6" s="104"/>
      <c r="F6" s="104"/>
      <c r="G6" s="104"/>
    </row>
    <row r="7" ht="59.1" customHeight="1" spans="1:7">
      <c r="A7" s="88" t="s">
        <v>80</v>
      </c>
      <c r="B7" s="21">
        <f>B5+B6</f>
        <v>3129</v>
      </c>
      <c r="C7" s="21">
        <f>C5+C6</f>
        <v>20430</v>
      </c>
      <c r="D7" s="19">
        <f>(C7-B7)/B7*100</f>
        <v>552.924256951103</v>
      </c>
      <c r="E7" s="104"/>
      <c r="F7" s="104"/>
      <c r="G7" s="104"/>
    </row>
    <row r="8" ht="44.7" customHeight="1" spans="1:7">
      <c r="A8" s="86" t="s">
        <v>1437</v>
      </c>
      <c r="B8" s="18"/>
      <c r="C8" s="18"/>
      <c r="D8" s="15"/>
      <c r="E8" s="104"/>
      <c r="F8" s="104"/>
      <c r="G8" s="104"/>
    </row>
    <row r="9" ht="30.3" customHeight="1" spans="1:7">
      <c r="A9" s="86" t="s">
        <v>151</v>
      </c>
      <c r="B9" s="15"/>
      <c r="C9" s="18"/>
      <c r="D9" s="15"/>
      <c r="E9" s="104"/>
      <c r="F9" s="104"/>
      <c r="G9" s="104"/>
    </row>
    <row r="10" ht="30.3" customHeight="1" spans="1:7">
      <c r="A10" s="88" t="s">
        <v>94</v>
      </c>
      <c r="B10" s="21">
        <f>SUM(B7:B9)</f>
        <v>3129</v>
      </c>
      <c r="C10" s="21">
        <f>SUM(C7:C9)</f>
        <v>20430</v>
      </c>
      <c r="D10" s="22"/>
      <c r="E10" s="104"/>
      <c r="F10" s="104"/>
      <c r="G10" s="104"/>
    </row>
  </sheetData>
  <mergeCells count="4">
    <mergeCell ref="A1:D1"/>
    <mergeCell ref="B2:D2"/>
    <mergeCell ref="A3:A4"/>
    <mergeCell ref="D3:D4"/>
  </mergeCells>
  <pageMargins left="0.984027777777778" right="0.590277777777778"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D15" sqref="D15"/>
    </sheetView>
  </sheetViews>
  <sheetFormatPr defaultColWidth="8.88888888888889" defaultRowHeight="14.4" outlineLevelCol="6"/>
  <cols>
    <col min="1" max="1" width="35.3333333333333" customWidth="1"/>
    <col min="2" max="2" width="17.7777777777778" customWidth="1"/>
    <col min="3" max="3" width="16.2222222222222" customWidth="1"/>
    <col min="4" max="4" width="22.5555555555556" customWidth="1"/>
  </cols>
  <sheetData>
    <row r="1" s="89" customFormat="1" ht="24" customHeight="1" spans="1:6">
      <c r="A1" s="90" t="s">
        <v>1438</v>
      </c>
      <c r="B1" s="90"/>
      <c r="C1" s="90"/>
      <c r="D1" s="90"/>
      <c r="E1" s="91"/>
      <c r="F1" s="91"/>
    </row>
    <row r="2" s="89" customFormat="1" ht="25" customHeight="1" spans="1:7">
      <c r="A2" s="81" t="s">
        <v>1439</v>
      </c>
      <c r="B2" s="92" t="s">
        <v>49</v>
      </c>
      <c r="C2" s="92"/>
      <c r="D2" s="92"/>
      <c r="E2" s="93"/>
      <c r="F2" s="94"/>
      <c r="G2" s="94"/>
    </row>
    <row r="3" s="89" customFormat="1" ht="25" customHeight="1" spans="1:7">
      <c r="A3" s="95" t="s">
        <v>1384</v>
      </c>
      <c r="B3" s="96" t="s">
        <v>97</v>
      </c>
      <c r="C3" s="97" t="s">
        <v>199</v>
      </c>
      <c r="D3" s="98" t="s">
        <v>1434</v>
      </c>
      <c r="E3" s="99"/>
      <c r="F3" s="99"/>
      <c r="G3" s="99"/>
    </row>
    <row r="4" s="89" customFormat="1" ht="25" customHeight="1" spans="1:7">
      <c r="A4" s="95"/>
      <c r="B4" s="100" t="s">
        <v>55</v>
      </c>
      <c r="C4" s="101" t="s">
        <v>195</v>
      </c>
      <c r="D4" s="98"/>
      <c r="E4" s="99"/>
      <c r="F4" s="99"/>
      <c r="G4" s="99"/>
    </row>
    <row r="5" s="89" customFormat="1" ht="25" customHeight="1" spans="1:7">
      <c r="A5" s="86" t="s">
        <v>1402</v>
      </c>
      <c r="B5" s="87"/>
      <c r="C5" s="16"/>
      <c r="D5" s="19"/>
      <c r="E5" s="99"/>
      <c r="F5" s="99"/>
      <c r="G5" s="99"/>
    </row>
    <row r="6" s="89" customFormat="1" ht="25" customHeight="1" spans="1:7">
      <c r="A6" s="86" t="s">
        <v>1403</v>
      </c>
      <c r="B6" s="102">
        <v>1772</v>
      </c>
      <c r="C6" s="15"/>
      <c r="D6" s="19"/>
      <c r="E6" s="99"/>
      <c r="F6" s="99"/>
      <c r="G6" s="99"/>
    </row>
    <row r="7" s="89" customFormat="1" ht="25" customHeight="1" spans="1:7">
      <c r="A7" s="86" t="s">
        <v>1404</v>
      </c>
      <c r="B7" s="102">
        <v>1683</v>
      </c>
      <c r="C7" s="18">
        <v>90</v>
      </c>
      <c r="D7" s="19">
        <f>(C7-B7)/B7*100</f>
        <v>-94.6524064171123</v>
      </c>
      <c r="E7" s="99"/>
      <c r="F7" s="99"/>
      <c r="G7" s="99"/>
    </row>
    <row r="8" s="89" customFormat="1" ht="25" customHeight="1" spans="1:7">
      <c r="A8" s="86" t="s">
        <v>1440</v>
      </c>
      <c r="B8" s="102"/>
      <c r="C8" s="18">
        <v>460</v>
      </c>
      <c r="D8" s="19"/>
      <c r="E8" s="99"/>
      <c r="F8" s="99"/>
      <c r="G8" s="99"/>
    </row>
    <row r="9" s="89" customFormat="1" ht="25" customHeight="1" spans="1:7">
      <c r="A9" s="86" t="s">
        <v>1441</v>
      </c>
      <c r="B9" s="102">
        <v>11562</v>
      </c>
      <c r="C9" s="15"/>
      <c r="D9" s="19"/>
      <c r="E9" s="99"/>
      <c r="F9" s="99"/>
      <c r="G9" s="99"/>
    </row>
    <row r="10" s="89" customFormat="1" ht="25" customHeight="1" spans="1:7">
      <c r="A10" s="86" t="s">
        <v>1442</v>
      </c>
      <c r="B10" s="102">
        <v>514</v>
      </c>
      <c r="C10" s="18">
        <v>699</v>
      </c>
      <c r="D10" s="19">
        <f>(C10-B10)/B10*100</f>
        <v>35.9922178988327</v>
      </c>
      <c r="E10" s="99"/>
      <c r="F10" s="99"/>
      <c r="G10" s="99"/>
    </row>
    <row r="11" s="89" customFormat="1" ht="25" customHeight="1" spans="1:7">
      <c r="A11" s="103" t="s">
        <v>1443</v>
      </c>
      <c r="B11" s="102">
        <v>12</v>
      </c>
      <c r="C11" s="18">
        <v>86</v>
      </c>
      <c r="D11" s="19"/>
      <c r="E11" s="99"/>
      <c r="F11" s="99"/>
      <c r="G11" s="99"/>
    </row>
    <row r="12" s="89" customFormat="1" ht="25" customHeight="1" spans="1:7">
      <c r="A12" s="86" t="s">
        <v>1444</v>
      </c>
      <c r="B12" s="18"/>
      <c r="C12" s="18"/>
      <c r="D12" s="19"/>
      <c r="E12" s="99"/>
      <c r="F12" s="99"/>
      <c r="G12" s="99"/>
    </row>
    <row r="13" s="89" customFormat="1" ht="25" customHeight="1" spans="1:7">
      <c r="A13" s="88" t="s">
        <v>121</v>
      </c>
      <c r="B13" s="21">
        <f>SUM(B5:B12)</f>
        <v>15543</v>
      </c>
      <c r="C13" s="21">
        <f>SUM(C5:C12)</f>
        <v>1335</v>
      </c>
      <c r="D13" s="19">
        <f>(C13-B13)/B13*100</f>
        <v>-91.4109245319436</v>
      </c>
      <c r="E13" s="99"/>
      <c r="F13" s="99"/>
      <c r="G13" s="99"/>
    </row>
    <row r="14" ht="25" customHeight="1" spans="1:7">
      <c r="A14" s="86" t="s">
        <v>1445</v>
      </c>
      <c r="B14" s="18"/>
      <c r="C14" s="18">
        <v>19095</v>
      </c>
      <c r="D14" s="18"/>
      <c r="E14" s="104"/>
      <c r="F14" s="104"/>
      <c r="G14" s="104"/>
    </row>
    <row r="15" ht="25" customHeight="1" spans="1:7">
      <c r="A15" s="86" t="s">
        <v>1446</v>
      </c>
      <c r="B15" s="18"/>
      <c r="C15" s="18"/>
      <c r="D15" s="18"/>
      <c r="E15" s="104"/>
      <c r="F15" s="104"/>
      <c r="G15" s="104"/>
    </row>
    <row r="16" ht="25" customHeight="1" spans="1:7">
      <c r="A16" s="88" t="s">
        <v>130</v>
      </c>
      <c r="B16" s="21"/>
      <c r="C16" s="21">
        <f>SUM(C13:C15)</f>
        <v>20430</v>
      </c>
      <c r="D16" s="24"/>
      <c r="E16" s="104"/>
      <c r="F16" s="104"/>
      <c r="G16" s="104"/>
    </row>
  </sheetData>
  <mergeCells count="4">
    <mergeCell ref="A1:D1"/>
    <mergeCell ref="B2:D2"/>
    <mergeCell ref="A3:A4"/>
    <mergeCell ref="D3:D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F14" sqref="F14"/>
    </sheetView>
  </sheetViews>
  <sheetFormatPr defaultColWidth="8.88888888888889" defaultRowHeight="14.4" outlineLevelCol="1"/>
  <cols>
    <col min="1" max="1" width="56.6666666666667" customWidth="1"/>
    <col min="2" max="2" width="32.5555555555556" customWidth="1"/>
  </cols>
  <sheetData>
    <row r="1" ht="38" customHeight="1" spans="1:2">
      <c r="A1" s="80" t="s">
        <v>1447</v>
      </c>
      <c r="B1" s="80"/>
    </row>
    <row r="2" spans="1:2">
      <c r="A2" s="81" t="s">
        <v>1448</v>
      </c>
      <c r="B2" s="82" t="s">
        <v>49</v>
      </c>
    </row>
    <row r="3" ht="25" customHeight="1" spans="1:2">
      <c r="A3" s="83" t="s">
        <v>1384</v>
      </c>
      <c r="B3" s="84" t="s">
        <v>199</v>
      </c>
    </row>
    <row r="4" ht="25" customHeight="1" spans="1:2">
      <c r="A4" s="83"/>
      <c r="B4" s="85" t="s">
        <v>195</v>
      </c>
    </row>
    <row r="5" ht="25" customHeight="1" spans="1:2">
      <c r="A5" s="86" t="s">
        <v>1449</v>
      </c>
      <c r="B5" s="87">
        <f>B6</f>
        <v>90</v>
      </c>
    </row>
    <row r="6" ht="25" customHeight="1" spans="1:2">
      <c r="A6" s="86" t="s">
        <v>1450</v>
      </c>
      <c r="B6" s="18">
        <f>B7</f>
        <v>90</v>
      </c>
    </row>
    <row r="7" ht="25" customHeight="1" spans="1:2">
      <c r="A7" s="86" t="s">
        <v>1451</v>
      </c>
      <c r="B7" s="18">
        <v>90</v>
      </c>
    </row>
    <row r="8" ht="25" customHeight="1" spans="1:2">
      <c r="A8" s="86" t="s">
        <v>1452</v>
      </c>
      <c r="B8" s="18">
        <f>B10</f>
        <v>460</v>
      </c>
    </row>
    <row r="9" ht="25" customHeight="1" spans="1:2">
      <c r="A9" s="86" t="s">
        <v>1453</v>
      </c>
      <c r="B9" s="18">
        <v>460</v>
      </c>
    </row>
    <row r="10" ht="25" customHeight="1" spans="1:2">
      <c r="A10" s="86" t="s">
        <v>1454</v>
      </c>
      <c r="B10" s="18">
        <v>460</v>
      </c>
    </row>
    <row r="11" ht="25" customHeight="1" spans="1:2">
      <c r="A11" s="86" t="s">
        <v>1455</v>
      </c>
      <c r="B11" s="18">
        <f>B12</f>
        <v>699</v>
      </c>
    </row>
    <row r="12" ht="25" customHeight="1" spans="1:2">
      <c r="A12" s="86" t="s">
        <v>1456</v>
      </c>
      <c r="B12" s="18">
        <f>B13</f>
        <v>699</v>
      </c>
    </row>
    <row r="13" ht="25" customHeight="1" spans="1:2">
      <c r="A13" s="86" t="s">
        <v>1457</v>
      </c>
      <c r="B13" s="18">
        <v>699</v>
      </c>
    </row>
    <row r="14" ht="25" customHeight="1" spans="1:2">
      <c r="A14" s="86" t="s">
        <v>1458</v>
      </c>
      <c r="B14" s="18">
        <v>86</v>
      </c>
    </row>
    <row r="15" ht="25" customHeight="1" spans="1:2">
      <c r="A15" s="86" t="s">
        <v>1459</v>
      </c>
      <c r="B15" s="18">
        <v>86</v>
      </c>
    </row>
    <row r="16" ht="25" customHeight="1" spans="1:2">
      <c r="A16" s="88" t="s">
        <v>121</v>
      </c>
      <c r="B16" s="21">
        <f>B5+B11+B8+B14</f>
        <v>1335</v>
      </c>
    </row>
  </sheetData>
  <mergeCells count="2">
    <mergeCell ref="A1:B1"/>
    <mergeCell ref="A3:A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5" sqref="B5"/>
    </sheetView>
  </sheetViews>
  <sheetFormatPr defaultColWidth="8.88888888888889" defaultRowHeight="14.4" outlineLevelRow="4" outlineLevelCol="2"/>
  <cols>
    <col min="1" max="1" width="33.2222222222222" customWidth="1"/>
    <col min="2" max="2" width="27.2222222222222" customWidth="1"/>
    <col min="3" max="3" width="31.7777777777778" customWidth="1"/>
  </cols>
  <sheetData>
    <row r="1" ht="20.4" spans="1:3">
      <c r="A1" s="75" t="s">
        <v>1460</v>
      </c>
      <c r="B1" s="75"/>
      <c r="C1" s="75"/>
    </row>
    <row r="2" ht="21" customHeight="1" spans="1:3">
      <c r="A2" s="6" t="s">
        <v>1461</v>
      </c>
      <c r="B2" s="6"/>
      <c r="C2" s="7" t="s">
        <v>49</v>
      </c>
    </row>
    <row r="3" ht="17.1" customHeight="1" spans="1:3">
      <c r="A3" s="76" t="s">
        <v>50</v>
      </c>
      <c r="B3" s="76" t="s">
        <v>140</v>
      </c>
      <c r="C3" s="76" t="s">
        <v>1462</v>
      </c>
    </row>
    <row r="4" ht="29.55" customHeight="1" spans="1:3">
      <c r="A4" s="77"/>
      <c r="B4" s="78"/>
      <c r="C4" s="77"/>
    </row>
    <row r="5" ht="17.1" customHeight="1" spans="1:3">
      <c r="A5" s="20" t="s">
        <v>1221</v>
      </c>
      <c r="B5" s="78"/>
      <c r="C5" s="79"/>
    </row>
  </sheetData>
  <mergeCells count="1">
    <mergeCell ref="A1:C1"/>
  </mergeCells>
  <pageMargins left="0.75" right="0.432638888888889"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6" sqref="B6"/>
    </sheetView>
  </sheetViews>
  <sheetFormatPr defaultColWidth="10" defaultRowHeight="15.6" outlineLevelRow="7" outlineLevelCol="5"/>
  <cols>
    <col min="1" max="1" width="44.7222222222222" style="25" customWidth="1"/>
    <col min="2" max="2" width="10.4166666666667" style="25" customWidth="1"/>
    <col min="3" max="5" width="10" style="25"/>
    <col min="6" max="6" width="14.1666666666667" style="25" customWidth="1"/>
    <col min="7" max="16384" width="10" style="25"/>
  </cols>
  <sheetData>
    <row r="1" s="25" customFormat="1" ht="30" customHeight="1" spans="1:6">
      <c r="A1" s="67" t="s">
        <v>1463</v>
      </c>
      <c r="B1" s="67"/>
      <c r="C1" s="67"/>
      <c r="D1" s="67"/>
      <c r="E1" s="67"/>
      <c r="F1" s="67"/>
    </row>
    <row r="2" s="26" customFormat="1" ht="20.1" customHeight="1" spans="1:6">
      <c r="A2" s="29" t="s">
        <v>1464</v>
      </c>
      <c r="F2" s="30" t="s">
        <v>49</v>
      </c>
    </row>
    <row r="3" s="25" customFormat="1" ht="35.1" customHeight="1" spans="1:6">
      <c r="A3" s="31" t="s">
        <v>137</v>
      </c>
      <c r="B3" s="31" t="s">
        <v>1186</v>
      </c>
      <c r="C3" s="31" t="s">
        <v>1465</v>
      </c>
      <c r="D3" s="31" t="s">
        <v>1465</v>
      </c>
      <c r="E3" s="31" t="s">
        <v>1466</v>
      </c>
      <c r="F3" s="31" t="s">
        <v>1465</v>
      </c>
    </row>
    <row r="4" s="25" customFormat="1" ht="24.95" customHeight="1" spans="1:6">
      <c r="A4" s="68"/>
      <c r="B4" s="69"/>
      <c r="C4" s="69"/>
      <c r="D4" s="69"/>
      <c r="E4" s="69"/>
      <c r="F4" s="70"/>
    </row>
    <row r="5" s="25" customFormat="1" ht="24.95" customHeight="1" spans="1:6">
      <c r="A5" s="71"/>
      <c r="B5" s="69"/>
      <c r="C5" s="69"/>
      <c r="D5" s="69"/>
      <c r="E5" s="69"/>
      <c r="F5" s="70"/>
    </row>
    <row r="6" s="25" customFormat="1" ht="24.95" customHeight="1" spans="1:6">
      <c r="A6" s="68"/>
      <c r="B6" s="69"/>
      <c r="C6" s="69"/>
      <c r="D6" s="69"/>
      <c r="E6" s="69"/>
      <c r="F6" s="70"/>
    </row>
    <row r="7" s="25" customFormat="1" ht="24.95" customHeight="1" spans="1:6">
      <c r="A7" s="31" t="s">
        <v>121</v>
      </c>
      <c r="B7" s="72"/>
      <c r="C7" s="73"/>
      <c r="D7" s="73"/>
      <c r="E7" s="73"/>
      <c r="F7" s="73"/>
    </row>
    <row r="8" s="25" customFormat="1" spans="1:2">
      <c r="A8" s="74" t="s">
        <v>1467</v>
      </c>
      <c r="B8" s="74"/>
    </row>
  </sheetData>
  <mergeCells count="2">
    <mergeCell ref="A1:F1"/>
    <mergeCell ref="A8:B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C6" sqref="C6:C17"/>
    </sheetView>
  </sheetViews>
  <sheetFormatPr defaultColWidth="8.88888888888889" defaultRowHeight="14.4" outlineLevelCol="5"/>
  <cols>
    <col min="1" max="1" width="34" style="163" customWidth="1"/>
    <col min="2" max="2" width="15.6666666666667" style="163" customWidth="1"/>
    <col min="3" max="3" width="15" style="163" customWidth="1"/>
    <col min="4" max="4" width="10.1111111111111" style="163" customWidth="1"/>
    <col min="5" max="5" width="6.88888888888889" style="163" customWidth="1"/>
    <col min="6" max="6" width="10.5555555555556" style="163" customWidth="1"/>
    <col min="7" max="16381" width="8.88888888888889" style="163"/>
  </cols>
  <sheetData>
    <row r="1" s="163" customFormat="1" ht="40.8" customHeight="1" spans="1:6">
      <c r="A1" s="220" t="s">
        <v>47</v>
      </c>
      <c r="B1" s="220"/>
      <c r="C1" s="220"/>
      <c r="D1" s="220"/>
      <c r="E1" s="220"/>
      <c r="F1" s="221"/>
    </row>
    <row r="2" s="163" customFormat="1" ht="16.65" customHeight="1" spans="1:6">
      <c r="A2" s="6" t="s">
        <v>48</v>
      </c>
      <c r="B2" s="6"/>
      <c r="C2" s="59"/>
      <c r="D2" s="7" t="s">
        <v>49</v>
      </c>
      <c r="E2" s="7"/>
      <c r="F2" s="59"/>
    </row>
    <row r="3" s="163" customFormat="1" ht="17.85" customHeight="1" spans="1:6">
      <c r="A3" s="222" t="s">
        <v>50</v>
      </c>
      <c r="B3" s="97" t="s">
        <v>51</v>
      </c>
      <c r="C3" s="96" t="s">
        <v>52</v>
      </c>
      <c r="D3" s="96" t="s">
        <v>53</v>
      </c>
      <c r="E3" s="223"/>
      <c r="F3"/>
    </row>
    <row r="4" s="163" customFormat="1" ht="17.1" customHeight="1" spans="1:6">
      <c r="A4" s="222"/>
      <c r="B4" s="101" t="s">
        <v>54</v>
      </c>
      <c r="C4" s="100" t="s">
        <v>55</v>
      </c>
      <c r="D4" s="100" t="s">
        <v>56</v>
      </c>
      <c r="E4" s="224"/>
      <c r="F4"/>
    </row>
    <row r="5" s="163" customFormat="1" ht="15.9" customHeight="1" spans="1:6">
      <c r="A5" s="216" t="s">
        <v>57</v>
      </c>
      <c r="B5" s="225">
        <f>SUM(B6:B18)</f>
        <v>5209</v>
      </c>
      <c r="C5" s="225">
        <f>SUM(C6:C18)</f>
        <v>2967</v>
      </c>
      <c r="D5" s="226">
        <f>(C5-B5)/B5*100</f>
        <v>-43.040890765982</v>
      </c>
      <c r="E5" s="226"/>
      <c r="F5"/>
    </row>
    <row r="6" s="163" customFormat="1" ht="15.9" customHeight="1" spans="1:6">
      <c r="A6" s="227" t="s">
        <v>58</v>
      </c>
      <c r="B6" s="228">
        <v>2342</v>
      </c>
      <c r="C6" s="228">
        <v>-440</v>
      </c>
      <c r="D6" s="19">
        <f t="shared" ref="D6:D17" si="0">(C6-B6)/B6*100</f>
        <v>-118.787361229718</v>
      </c>
      <c r="E6" s="19"/>
      <c r="F6"/>
    </row>
    <row r="7" s="163" customFormat="1" ht="15.9" customHeight="1" spans="1:6">
      <c r="A7" s="227" t="s">
        <v>59</v>
      </c>
      <c r="B7" s="228">
        <v>338</v>
      </c>
      <c r="C7" s="228">
        <v>326</v>
      </c>
      <c r="D7" s="19">
        <f t="shared" si="0"/>
        <v>-3.55029585798817</v>
      </c>
      <c r="E7" s="19"/>
      <c r="F7"/>
    </row>
    <row r="8" s="163" customFormat="1" ht="15.9" customHeight="1" spans="1:6">
      <c r="A8" s="227" t="s">
        <v>60</v>
      </c>
      <c r="B8" s="228">
        <v>161</v>
      </c>
      <c r="C8" s="228">
        <v>174</v>
      </c>
      <c r="D8" s="19">
        <f t="shared" si="0"/>
        <v>8.07453416149068</v>
      </c>
      <c r="E8" s="19"/>
      <c r="F8"/>
    </row>
    <row r="9" s="163" customFormat="1" ht="15.9" customHeight="1" spans="1:6">
      <c r="A9" s="227" t="s">
        <v>61</v>
      </c>
      <c r="B9" s="228">
        <v>545</v>
      </c>
      <c r="C9" s="228">
        <v>608</v>
      </c>
      <c r="D9" s="19">
        <f t="shared" si="0"/>
        <v>11.5596330275229</v>
      </c>
      <c r="E9" s="19"/>
      <c r="F9"/>
    </row>
    <row r="10" s="163" customFormat="1" ht="15.9" customHeight="1" spans="1:6">
      <c r="A10" s="227" t="s">
        <v>62</v>
      </c>
      <c r="B10" s="228">
        <v>315</v>
      </c>
      <c r="C10" s="228">
        <v>249</v>
      </c>
      <c r="D10" s="19">
        <f t="shared" si="0"/>
        <v>-20.952380952381</v>
      </c>
      <c r="E10" s="19"/>
      <c r="F10"/>
    </row>
    <row r="11" s="163" customFormat="1" ht="15.9" customHeight="1" spans="1:6">
      <c r="A11" s="227" t="s">
        <v>63</v>
      </c>
      <c r="B11" s="228">
        <v>313</v>
      </c>
      <c r="C11" s="228">
        <v>570</v>
      </c>
      <c r="D11" s="19">
        <f t="shared" si="0"/>
        <v>82.1086261980831</v>
      </c>
      <c r="E11" s="19"/>
      <c r="F11"/>
    </row>
    <row r="12" s="163" customFormat="1" ht="15.9" customHeight="1" spans="1:6">
      <c r="A12" s="227" t="s">
        <v>64</v>
      </c>
      <c r="B12" s="228">
        <v>171</v>
      </c>
      <c r="C12" s="228">
        <v>255</v>
      </c>
      <c r="D12" s="19">
        <f t="shared" si="0"/>
        <v>49.1228070175439</v>
      </c>
      <c r="E12" s="19"/>
      <c r="F12"/>
    </row>
    <row r="13" s="163" customFormat="1" ht="15.9" customHeight="1" spans="1:6">
      <c r="A13" s="227" t="s">
        <v>65</v>
      </c>
      <c r="B13" s="228">
        <v>232</v>
      </c>
      <c r="C13" s="228">
        <v>332</v>
      </c>
      <c r="D13" s="19">
        <f t="shared" si="0"/>
        <v>43.1034482758621</v>
      </c>
      <c r="E13" s="19"/>
      <c r="F13"/>
    </row>
    <row r="14" s="163" customFormat="1" ht="15.9" customHeight="1" spans="1:6">
      <c r="A14" s="227" t="s">
        <v>66</v>
      </c>
      <c r="B14" s="228">
        <v>113</v>
      </c>
      <c r="C14" s="228">
        <v>154</v>
      </c>
      <c r="D14" s="19">
        <f t="shared" si="0"/>
        <v>36.283185840708</v>
      </c>
      <c r="E14" s="19"/>
      <c r="F14"/>
    </row>
    <row r="15" s="163" customFormat="1" ht="15.9" customHeight="1" spans="1:6">
      <c r="A15" s="227" t="s">
        <v>67</v>
      </c>
      <c r="B15" s="228">
        <v>202</v>
      </c>
      <c r="C15" s="228">
        <v>223</v>
      </c>
      <c r="D15" s="19">
        <f t="shared" si="0"/>
        <v>10.3960396039604</v>
      </c>
      <c r="E15" s="19"/>
      <c r="F15"/>
    </row>
    <row r="16" s="163" customFormat="1" ht="15.9" customHeight="1" spans="1:6">
      <c r="A16" s="227" t="s">
        <v>68</v>
      </c>
      <c r="B16" s="228">
        <v>29</v>
      </c>
      <c r="C16" s="228">
        <v>111</v>
      </c>
      <c r="D16" s="19">
        <f t="shared" si="0"/>
        <v>282.758620689655</v>
      </c>
      <c r="E16" s="19"/>
      <c r="F16"/>
    </row>
    <row r="17" s="163" customFormat="1" ht="15.9" customHeight="1" spans="1:6">
      <c r="A17" s="227" t="s">
        <v>69</v>
      </c>
      <c r="B17" s="228">
        <v>448</v>
      </c>
      <c r="C17" s="228">
        <v>405</v>
      </c>
      <c r="D17" s="19">
        <f t="shared" si="0"/>
        <v>-9.59821428571429</v>
      </c>
      <c r="E17" s="19"/>
      <c r="F17"/>
    </row>
    <row r="18" s="163" customFormat="1" ht="15.9" customHeight="1" spans="1:6">
      <c r="A18" s="227" t="s">
        <v>70</v>
      </c>
      <c r="B18" s="18"/>
      <c r="C18" s="18"/>
      <c r="D18" s="19"/>
      <c r="E18" s="19"/>
      <c r="F18"/>
    </row>
    <row r="19" s="163" customFormat="1" ht="15.9" customHeight="1" spans="1:6">
      <c r="A19" s="216" t="s">
        <v>71</v>
      </c>
      <c r="B19" s="21">
        <f>SUM(B20:B27)</f>
        <v>2687</v>
      </c>
      <c r="C19" s="21">
        <f>SUM(C20:C27)</f>
        <v>3498</v>
      </c>
      <c r="D19" s="230">
        <f t="shared" ref="D18:D28" si="1">(C19-B19)/B19*100</f>
        <v>30.1823595087458</v>
      </c>
      <c r="E19" s="230"/>
      <c r="F19"/>
    </row>
    <row r="20" s="163" customFormat="1" ht="15.9" customHeight="1" spans="1:6">
      <c r="A20" s="227" t="s">
        <v>72</v>
      </c>
      <c r="B20" s="228">
        <v>1206</v>
      </c>
      <c r="C20" s="228">
        <v>429</v>
      </c>
      <c r="D20" s="19">
        <f t="shared" si="1"/>
        <v>-64.4278606965174</v>
      </c>
      <c r="E20" s="19"/>
      <c r="F20"/>
    </row>
    <row r="21" s="163" customFormat="1" ht="15.9" customHeight="1" spans="1:6">
      <c r="A21" s="227" t="s">
        <v>73</v>
      </c>
      <c r="B21" s="228">
        <v>308</v>
      </c>
      <c r="C21" s="228">
        <v>159</v>
      </c>
      <c r="D21" s="19">
        <f t="shared" si="1"/>
        <v>-48.3766233766234</v>
      </c>
      <c r="E21" s="19"/>
      <c r="F21"/>
    </row>
    <row r="22" s="163" customFormat="1" ht="15.9" customHeight="1" spans="1:6">
      <c r="A22" s="227" t="s">
        <v>74</v>
      </c>
      <c r="B22" s="228">
        <v>773</v>
      </c>
      <c r="C22" s="228">
        <v>806</v>
      </c>
      <c r="D22" s="19">
        <f t="shared" si="1"/>
        <v>4.26908150064683</v>
      </c>
      <c r="E22" s="19"/>
      <c r="F22"/>
    </row>
    <row r="23" s="163" customFormat="1" ht="15.9" customHeight="1" spans="1:6">
      <c r="A23" s="227" t="s">
        <v>75</v>
      </c>
      <c r="B23" s="228"/>
      <c r="C23" s="228"/>
      <c r="D23" s="19"/>
      <c r="E23" s="19"/>
      <c r="F23"/>
    </row>
    <row r="24" s="163" customFormat="1" ht="14" customHeight="1" spans="1:6">
      <c r="A24" s="227" t="s">
        <v>76</v>
      </c>
      <c r="B24" s="228">
        <v>377</v>
      </c>
      <c r="C24" s="228">
        <v>1818</v>
      </c>
      <c r="D24" s="19">
        <f t="shared" si="1"/>
        <v>382.228116710875</v>
      </c>
      <c r="E24" s="19"/>
      <c r="F24"/>
    </row>
    <row r="25" s="163" customFormat="1" ht="15.9" customHeight="1" spans="1:6">
      <c r="A25" s="227" t="s">
        <v>77</v>
      </c>
      <c r="B25" s="15"/>
      <c r="C25" s="15"/>
      <c r="D25" s="19"/>
      <c r="E25" s="19"/>
      <c r="F25"/>
    </row>
    <row r="26" s="163" customFormat="1" ht="15.9" customHeight="1" spans="1:6">
      <c r="A26" s="227" t="s">
        <v>78</v>
      </c>
      <c r="B26" s="15">
        <v>23</v>
      </c>
      <c r="C26" s="15">
        <v>286</v>
      </c>
      <c r="D26" s="19">
        <f>(C26-B26)/B26*100</f>
        <v>1143.47826086957</v>
      </c>
      <c r="E26" s="19"/>
      <c r="F26"/>
    </row>
    <row r="27" s="163" customFormat="1" ht="15.9" customHeight="1" spans="1:6">
      <c r="A27" s="227" t="s">
        <v>79</v>
      </c>
      <c r="B27" s="18"/>
      <c r="C27" s="18"/>
      <c r="D27" s="19"/>
      <c r="E27" s="19"/>
      <c r="F27"/>
    </row>
    <row r="28" s="163" customFormat="1" ht="15.9" customHeight="1" spans="1:6">
      <c r="A28" s="20" t="s">
        <v>80</v>
      </c>
      <c r="B28" s="21">
        <f>B19+B5</f>
        <v>7896</v>
      </c>
      <c r="C28" s="21">
        <f>C19+C5</f>
        <v>6465</v>
      </c>
      <c r="D28" s="264"/>
      <c r="E28" s="264"/>
      <c r="F28"/>
    </row>
    <row r="29" ht="15.9" customHeight="1" spans="1:6">
      <c r="A29" s="216" t="s">
        <v>81</v>
      </c>
      <c r="B29" s="21"/>
      <c r="C29" s="21">
        <f>SUM(C30:C32)</f>
        <v>187078</v>
      </c>
      <c r="D29" s="18"/>
      <c r="E29" s="18"/>
      <c r="F29"/>
    </row>
    <row r="30" ht="15.9" customHeight="1" spans="1:6">
      <c r="A30" s="17" t="s">
        <v>82</v>
      </c>
      <c r="B30" s="18"/>
      <c r="C30" s="18">
        <v>1512</v>
      </c>
      <c r="D30" s="18"/>
      <c r="E30" s="18"/>
      <c r="F30"/>
    </row>
    <row r="31" ht="16" customHeight="1" spans="1:6">
      <c r="A31" s="17" t="s">
        <v>83</v>
      </c>
      <c r="B31" s="18"/>
      <c r="C31" s="18">
        <v>111008</v>
      </c>
      <c r="D31" s="18"/>
      <c r="E31" s="18"/>
      <c r="F31"/>
    </row>
    <row r="32" ht="15.9" customHeight="1" spans="1:6">
      <c r="A32" s="17" t="s">
        <v>84</v>
      </c>
      <c r="B32" s="18"/>
      <c r="C32" s="18">
        <v>74558</v>
      </c>
      <c r="D32" s="18"/>
      <c r="E32" s="18"/>
      <c r="F32"/>
    </row>
    <row r="33" ht="15.9" customHeight="1" spans="1:6">
      <c r="A33" s="216" t="s">
        <v>85</v>
      </c>
      <c r="B33" s="21"/>
      <c r="C33" s="21">
        <f>C34+C35</f>
        <v>11817</v>
      </c>
      <c r="D33" s="18"/>
      <c r="E33" s="18"/>
      <c r="F33"/>
    </row>
    <row r="34" ht="15.9" customHeight="1" spans="1:6">
      <c r="A34" s="17" t="s">
        <v>86</v>
      </c>
      <c r="B34" s="18"/>
      <c r="C34" s="18">
        <v>4572</v>
      </c>
      <c r="D34" s="95"/>
      <c r="E34" s="233"/>
      <c r="F34"/>
    </row>
    <row r="35" ht="15" customHeight="1" spans="1:6">
      <c r="A35" s="17" t="s">
        <v>87</v>
      </c>
      <c r="B35" s="18"/>
      <c r="C35" s="18">
        <v>7245</v>
      </c>
      <c r="D35" s="18"/>
      <c r="E35" s="18"/>
      <c r="F35"/>
    </row>
    <row r="36" ht="15.9" customHeight="1" spans="1:6">
      <c r="A36" s="234" t="s">
        <v>88</v>
      </c>
      <c r="B36" s="21"/>
      <c r="C36" s="21"/>
      <c r="D36" s="18"/>
      <c r="E36" s="18"/>
      <c r="F36"/>
    </row>
    <row r="37" ht="15.9" customHeight="1" spans="1:6">
      <c r="A37" s="218" t="s">
        <v>89</v>
      </c>
      <c r="B37" s="21"/>
      <c r="C37" s="21">
        <f>C38+C39+C40</f>
        <v>7876</v>
      </c>
      <c r="D37" s="18"/>
      <c r="E37" s="18"/>
      <c r="F37"/>
    </row>
    <row r="38" ht="15.9" customHeight="1" spans="1:6">
      <c r="A38" s="235" t="s">
        <v>90</v>
      </c>
      <c r="B38" s="18"/>
      <c r="C38" s="18">
        <v>3640</v>
      </c>
      <c r="D38" s="18"/>
      <c r="E38" s="18"/>
      <c r="F38"/>
    </row>
    <row r="39" ht="15.9" customHeight="1" spans="1:6">
      <c r="A39" s="235" t="s">
        <v>91</v>
      </c>
      <c r="B39" s="18"/>
      <c r="C39" s="18">
        <v>13</v>
      </c>
      <c r="D39" s="95"/>
      <c r="E39" s="233"/>
      <c r="F39"/>
    </row>
    <row r="40" ht="15.9" customHeight="1" spans="1:6">
      <c r="A40" s="235" t="s">
        <v>92</v>
      </c>
      <c r="B40" s="18"/>
      <c r="C40" s="18">
        <v>4223</v>
      </c>
      <c r="D40" s="95"/>
      <c r="E40" s="233"/>
      <c r="F40"/>
    </row>
    <row r="41" ht="15.9" customHeight="1" spans="1:6">
      <c r="A41" s="234" t="s">
        <v>93</v>
      </c>
      <c r="B41" s="21"/>
      <c r="C41" s="21">
        <v>1171</v>
      </c>
      <c r="D41" s="18"/>
      <c r="E41" s="18"/>
      <c r="F41"/>
    </row>
    <row r="42" ht="15.9" customHeight="1" spans="1:6">
      <c r="A42" s="20" t="s">
        <v>94</v>
      </c>
      <c r="B42" s="21"/>
      <c r="C42" s="21">
        <f>C28+C29+C33+C36+C37+C41</f>
        <v>214407</v>
      </c>
      <c r="D42" s="21"/>
      <c r="E42" s="21"/>
      <c r="F42"/>
    </row>
  </sheetData>
  <mergeCells count="43">
    <mergeCell ref="A1:E1"/>
    <mergeCell ref="D2:E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A3:A4"/>
  </mergeCells>
  <pageMargins left="0.75" right="0.75" top="1" bottom="1" header="0.5" footer="0.5"/>
  <pageSetup paperSize="9" orientation="portrait"/>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6" sqref="B6"/>
    </sheetView>
  </sheetViews>
  <sheetFormatPr defaultColWidth="8.88888888888889" defaultRowHeight="14.4" outlineLevelCol="3"/>
  <cols>
    <col min="1" max="1" width="35.1111111111111" customWidth="1"/>
    <col min="2" max="2" width="28.2222222222222" customWidth="1"/>
    <col min="3" max="3" width="27.8888888888889" customWidth="1"/>
  </cols>
  <sheetData>
    <row r="1" ht="20.4" spans="1:3">
      <c r="A1" s="58" t="s">
        <v>1468</v>
      </c>
      <c r="B1" s="58"/>
      <c r="C1" s="58"/>
    </row>
    <row r="2" ht="17.1" customHeight="1" spans="1:4">
      <c r="A2" s="59" t="s">
        <v>1469</v>
      </c>
      <c r="B2" s="60"/>
      <c r="C2" s="7" t="s">
        <v>49</v>
      </c>
      <c r="D2" s="59"/>
    </row>
    <row r="3" ht="17.1" customHeight="1" spans="1:3">
      <c r="A3" s="61" t="s">
        <v>50</v>
      </c>
      <c r="B3" s="61" t="s">
        <v>1429</v>
      </c>
      <c r="C3" s="61" t="s">
        <v>1430</v>
      </c>
    </row>
    <row r="4" ht="30.3" customHeight="1" spans="1:3">
      <c r="A4" s="62" t="s">
        <v>1470</v>
      </c>
      <c r="B4" s="63"/>
      <c r="C4" s="63"/>
    </row>
    <row r="5" ht="30.3" customHeight="1" spans="1:3">
      <c r="A5" s="62" t="s">
        <v>1471</v>
      </c>
      <c r="B5" s="63"/>
      <c r="C5" s="63"/>
    </row>
    <row r="6" ht="17.1" customHeight="1" spans="1:3">
      <c r="A6" s="20" t="s">
        <v>1221</v>
      </c>
      <c r="B6" s="64"/>
      <c r="C6" s="64"/>
    </row>
    <row r="7" spans="1:1">
      <c r="A7" s="65" t="s">
        <v>2</v>
      </c>
    </row>
    <row r="8" spans="1:3">
      <c r="A8" s="66" t="s">
        <v>1374</v>
      </c>
      <c r="B8" s="66"/>
      <c r="C8" s="66"/>
    </row>
    <row r="9" spans="1:3">
      <c r="A9" s="66" t="s">
        <v>1375</v>
      </c>
      <c r="B9" s="66"/>
      <c r="C9" s="66"/>
    </row>
  </sheetData>
  <mergeCells count="3">
    <mergeCell ref="A1:C1"/>
    <mergeCell ref="A8:C8"/>
    <mergeCell ref="A9:C9"/>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10" sqref="D10"/>
    </sheetView>
  </sheetViews>
  <sheetFormatPr defaultColWidth="10" defaultRowHeight="15.6" outlineLevelCol="3"/>
  <cols>
    <col min="1" max="1" width="41.25" style="25" customWidth="1"/>
    <col min="2" max="2" width="13.4722222222222" style="25" customWidth="1"/>
    <col min="3" max="3" width="12.6388888888889" style="25" customWidth="1"/>
    <col min="4" max="4" width="12.0833333333333" style="25" customWidth="1"/>
    <col min="5" max="16384" width="10" style="25"/>
  </cols>
  <sheetData>
    <row r="1" s="25" customFormat="1" ht="30" customHeight="1" spans="1:4">
      <c r="A1" s="28" t="s">
        <v>1472</v>
      </c>
      <c r="B1" s="28"/>
      <c r="C1" s="28"/>
      <c r="D1" s="28"/>
    </row>
    <row r="2" s="26" customFormat="1" ht="20.1" customHeight="1" spans="1:4">
      <c r="A2" s="29" t="s">
        <v>1473</v>
      </c>
      <c r="B2" s="29"/>
      <c r="C2" s="50"/>
      <c r="D2" s="51" t="s">
        <v>1163</v>
      </c>
    </row>
    <row r="3" s="49" customFormat="1" ht="35.1" customHeight="1" spans="1:4">
      <c r="A3" s="41" t="s">
        <v>1474</v>
      </c>
      <c r="B3" s="41" t="s">
        <v>1475</v>
      </c>
      <c r="C3" s="41" t="s">
        <v>1476</v>
      </c>
      <c r="D3" s="41" t="s">
        <v>1477</v>
      </c>
    </row>
    <row r="4" s="25" customFormat="1" ht="24.95" customHeight="1" spans="1:4">
      <c r="A4" s="44" t="s">
        <v>1478</v>
      </c>
      <c r="B4" s="52"/>
      <c r="C4" s="52"/>
      <c r="D4" s="53"/>
    </row>
    <row r="5" s="25" customFormat="1" ht="24.95" customHeight="1" spans="1:4">
      <c r="A5" s="44" t="s">
        <v>1479</v>
      </c>
      <c r="B5" s="52"/>
      <c r="C5" s="52"/>
      <c r="D5" s="53"/>
    </row>
    <row r="6" s="25" customFormat="1" ht="24.95" customHeight="1" spans="1:4">
      <c r="A6" s="44" t="s">
        <v>1480</v>
      </c>
      <c r="B6" s="52">
        <v>90</v>
      </c>
      <c r="C6" s="52"/>
      <c r="D6" s="53"/>
    </row>
    <row r="7" s="25" customFormat="1" ht="24.95" customHeight="1" spans="1:4">
      <c r="A7" s="44" t="s">
        <v>1481</v>
      </c>
      <c r="B7" s="52"/>
      <c r="C7" s="52"/>
      <c r="D7" s="53"/>
    </row>
    <row r="8" s="25" customFormat="1" ht="24.95" customHeight="1" spans="1:4">
      <c r="A8" s="44" t="s">
        <v>1482</v>
      </c>
      <c r="B8" s="52"/>
      <c r="C8" s="52"/>
      <c r="D8" s="53"/>
    </row>
    <row r="9" s="25" customFormat="1" ht="24.95" customHeight="1" spans="1:4">
      <c r="A9" s="44"/>
      <c r="B9" s="52"/>
      <c r="C9" s="52"/>
      <c r="D9" s="53"/>
    </row>
    <row r="10" s="25" customFormat="1" ht="24.95" customHeight="1" spans="1:4">
      <c r="A10" s="54" t="s">
        <v>80</v>
      </c>
      <c r="B10" s="55">
        <f>SUM(B4:B9)</f>
        <v>90</v>
      </c>
      <c r="C10" s="55">
        <f>SUM(C4:C9)</f>
        <v>0</v>
      </c>
      <c r="D10" s="56"/>
    </row>
    <row r="11" s="25" customFormat="1" ht="24.95" customHeight="1" spans="1:4">
      <c r="A11" s="44" t="s">
        <v>1483</v>
      </c>
      <c r="B11" s="52"/>
      <c r="C11" s="52">
        <v>13</v>
      </c>
      <c r="D11" s="53"/>
    </row>
    <row r="12" s="25" customFormat="1" ht="24.95" customHeight="1" spans="1:4">
      <c r="A12" s="54" t="s">
        <v>94</v>
      </c>
      <c r="B12" s="55">
        <f>B10+B11</f>
        <v>90</v>
      </c>
      <c r="C12" s="55">
        <f>C10+C11</f>
        <v>13</v>
      </c>
      <c r="D12" s="53"/>
    </row>
    <row r="13" s="25" customFormat="1" spans="1:1">
      <c r="A13" s="57"/>
    </row>
  </sheetData>
  <mergeCells count="1">
    <mergeCell ref="A1:D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F17" sqref="F17"/>
    </sheetView>
  </sheetViews>
  <sheetFormatPr defaultColWidth="10" defaultRowHeight="12.6" outlineLevelCol="3"/>
  <cols>
    <col min="1" max="1" width="39.8611111111111" style="38"/>
    <col min="2" max="2" width="13.3333333333333" style="38" customWidth="1"/>
    <col min="3" max="3" width="13.6111111111111" style="38" customWidth="1"/>
    <col min="4" max="4" width="10.6944444444444" style="38" customWidth="1"/>
    <col min="5" max="16384" width="10" style="38"/>
  </cols>
  <sheetData>
    <row r="1" s="36" customFormat="1" ht="30" customHeight="1" spans="1:4">
      <c r="A1" s="28" t="s">
        <v>1484</v>
      </c>
      <c r="B1" s="28"/>
      <c r="C1" s="28"/>
      <c r="D1" s="28"/>
    </row>
    <row r="2" s="37" customFormat="1" ht="20.1" customHeight="1" spans="1:4">
      <c r="A2" s="29" t="s">
        <v>1485</v>
      </c>
      <c r="B2" s="39"/>
      <c r="C2" s="39"/>
      <c r="D2" s="40" t="s">
        <v>49</v>
      </c>
    </row>
    <row r="3" s="38" customFormat="1" ht="35.1" customHeight="1" spans="1:4">
      <c r="A3" s="41" t="s">
        <v>1384</v>
      </c>
      <c r="B3" s="41" t="s">
        <v>1475</v>
      </c>
      <c r="C3" s="41" t="s">
        <v>1476</v>
      </c>
      <c r="D3" s="41" t="s">
        <v>1477</v>
      </c>
    </row>
    <row r="4" s="38" customFormat="1" ht="24.95" customHeight="1" spans="1:4">
      <c r="A4" s="42" t="s">
        <v>1486</v>
      </c>
      <c r="B4" s="43"/>
      <c r="C4" s="43"/>
      <c r="D4" s="43"/>
    </row>
    <row r="5" s="38" customFormat="1" ht="24.95" customHeight="1" spans="1:4">
      <c r="A5" s="44" t="s">
        <v>1487</v>
      </c>
      <c r="B5" s="43"/>
      <c r="C5" s="43"/>
      <c r="D5" s="43"/>
    </row>
    <row r="6" s="38" customFormat="1" ht="24.95" customHeight="1" spans="1:4">
      <c r="A6" s="44" t="s">
        <v>1488</v>
      </c>
      <c r="B6" s="43"/>
      <c r="C6" s="43"/>
      <c r="D6" s="43"/>
    </row>
    <row r="7" s="38" customFormat="1" ht="24.95" customHeight="1" spans="1:4">
      <c r="A7" s="42" t="s">
        <v>1489</v>
      </c>
      <c r="B7" s="43"/>
      <c r="C7" s="43"/>
      <c r="D7" s="43"/>
    </row>
    <row r="8" s="38" customFormat="1" ht="24.95" customHeight="1" spans="1:4">
      <c r="A8" s="42" t="s">
        <v>1490</v>
      </c>
      <c r="B8" s="43"/>
      <c r="C8" s="43"/>
      <c r="D8" s="43"/>
    </row>
    <row r="9" s="38" customFormat="1" ht="24.95" customHeight="1" spans="1:4">
      <c r="A9" s="44" t="s">
        <v>1491</v>
      </c>
      <c r="B9" s="43"/>
      <c r="C9" s="43"/>
      <c r="D9" s="43"/>
    </row>
    <row r="10" s="38" customFormat="1" ht="24.95" customHeight="1" spans="1:4">
      <c r="A10" s="45" t="s">
        <v>1492</v>
      </c>
      <c r="B10" s="43"/>
      <c r="C10" s="43"/>
      <c r="D10" s="43"/>
    </row>
    <row r="11" s="38" customFormat="1" ht="24.95" customHeight="1" spans="1:4">
      <c r="A11" s="42" t="s">
        <v>1493</v>
      </c>
      <c r="B11" s="43"/>
      <c r="C11" s="43"/>
      <c r="D11" s="43"/>
    </row>
    <row r="12" s="38" customFormat="1" ht="24.95" hidden="1" customHeight="1" spans="1:4">
      <c r="A12" s="42" t="s">
        <v>1494</v>
      </c>
      <c r="B12" s="43"/>
      <c r="C12" s="43"/>
      <c r="D12" s="43"/>
    </row>
    <row r="13" s="38" customFormat="1" ht="24.95" customHeight="1" spans="1:4">
      <c r="A13" s="42" t="s">
        <v>1495</v>
      </c>
      <c r="B13" s="43"/>
      <c r="C13" s="43"/>
      <c r="D13" s="43"/>
    </row>
    <row r="14" s="38" customFormat="1" ht="18" customHeight="1" spans="1:4">
      <c r="A14" s="42" t="s">
        <v>1496</v>
      </c>
      <c r="B14" s="43"/>
      <c r="C14" s="43"/>
      <c r="D14" s="43"/>
    </row>
    <row r="15" ht="14.4" spans="1:4">
      <c r="A15" s="42" t="s">
        <v>1497</v>
      </c>
      <c r="B15" s="43"/>
      <c r="C15" s="43"/>
      <c r="D15" s="43"/>
    </row>
    <row r="16" ht="14.4" spans="1:4">
      <c r="A16" s="42" t="s">
        <v>1498</v>
      </c>
      <c r="B16" s="43"/>
      <c r="C16" s="43"/>
      <c r="D16" s="43"/>
    </row>
    <row r="17" ht="14.4" spans="1:4">
      <c r="A17" s="42" t="s">
        <v>1499</v>
      </c>
      <c r="B17" s="43"/>
      <c r="C17" s="46"/>
      <c r="D17" s="43"/>
    </row>
    <row r="18" ht="14.4" spans="1:4">
      <c r="A18" s="32"/>
      <c r="B18" s="43"/>
      <c r="C18" s="46"/>
      <c r="D18" s="43"/>
    </row>
    <row r="19" ht="14.4" spans="1:4">
      <c r="A19" s="41" t="s">
        <v>121</v>
      </c>
      <c r="B19" s="43"/>
      <c r="C19" s="46"/>
      <c r="D19" s="43"/>
    </row>
    <row r="20" ht="14.4" spans="1:4">
      <c r="A20" s="44" t="s">
        <v>1500</v>
      </c>
      <c r="B20" s="46">
        <v>90</v>
      </c>
      <c r="C20" s="46">
        <v>13</v>
      </c>
      <c r="D20" s="43"/>
    </row>
    <row r="21" ht="14.4" spans="1:4">
      <c r="A21" s="41" t="s">
        <v>130</v>
      </c>
      <c r="B21" s="47">
        <f>B19+B20</f>
        <v>90</v>
      </c>
      <c r="C21" s="47">
        <f>C19+C20</f>
        <v>13</v>
      </c>
      <c r="D21" s="48"/>
    </row>
  </sheetData>
  <mergeCells count="1">
    <mergeCell ref="A1:D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E8" sqref="E8"/>
    </sheetView>
  </sheetViews>
  <sheetFormatPr defaultColWidth="10" defaultRowHeight="15.6" outlineLevelCol="3"/>
  <cols>
    <col min="1" max="1" width="41.25" style="25" customWidth="1"/>
    <col min="2" max="2" width="13.4722222222222" style="25" customWidth="1"/>
    <col min="3" max="3" width="12.6388888888889" style="25" customWidth="1"/>
    <col min="4" max="4" width="12.0833333333333" style="25" customWidth="1"/>
    <col min="5" max="16384" width="10" style="25"/>
  </cols>
  <sheetData>
    <row r="1" s="25" customFormat="1" ht="30" customHeight="1" spans="1:4">
      <c r="A1" s="28" t="s">
        <v>1501</v>
      </c>
      <c r="B1" s="28"/>
      <c r="C1" s="28"/>
      <c r="D1" s="28"/>
    </row>
    <row r="2" s="26" customFormat="1" ht="20.1" customHeight="1" spans="1:4">
      <c r="A2" s="29" t="s">
        <v>1502</v>
      </c>
      <c r="B2" s="29"/>
      <c r="C2" s="50"/>
      <c r="D2" s="51" t="s">
        <v>1163</v>
      </c>
    </row>
    <row r="3" s="49" customFormat="1" ht="35.1" customHeight="1" spans="1:4">
      <c r="A3" s="41" t="s">
        <v>1474</v>
      </c>
      <c r="B3" s="41" t="s">
        <v>1476</v>
      </c>
      <c r="C3" s="41" t="s">
        <v>1503</v>
      </c>
      <c r="D3" s="41" t="s">
        <v>1434</v>
      </c>
    </row>
    <row r="4" s="25" customFormat="1" ht="24.95" customHeight="1" spans="1:4">
      <c r="A4" s="44" t="s">
        <v>1478</v>
      </c>
      <c r="B4" s="52"/>
      <c r="C4" s="52"/>
      <c r="D4" s="53"/>
    </row>
    <row r="5" s="25" customFormat="1" ht="24.95" customHeight="1" spans="1:4">
      <c r="A5" s="44" t="s">
        <v>1479</v>
      </c>
      <c r="B5" s="52"/>
      <c r="C5" s="52"/>
      <c r="D5" s="53"/>
    </row>
    <row r="6" s="25" customFormat="1" ht="24.95" customHeight="1" spans="1:4">
      <c r="A6" s="44" t="s">
        <v>1480</v>
      </c>
      <c r="B6" s="52"/>
      <c r="C6" s="52">
        <v>90</v>
      </c>
      <c r="D6" s="53"/>
    </row>
    <row r="7" s="25" customFormat="1" ht="24.95" customHeight="1" spans="1:4">
      <c r="A7" s="44" t="s">
        <v>1481</v>
      </c>
      <c r="B7" s="52"/>
      <c r="C7" s="52"/>
      <c r="D7" s="53"/>
    </row>
    <row r="8" s="25" customFormat="1" ht="24.95" customHeight="1" spans="1:4">
      <c r="A8" s="44" t="s">
        <v>1482</v>
      </c>
      <c r="B8" s="52"/>
      <c r="C8" s="52"/>
      <c r="D8" s="53"/>
    </row>
    <row r="9" s="25" customFormat="1" ht="24.95" customHeight="1" spans="1:4">
      <c r="A9" s="44"/>
      <c r="B9" s="52"/>
      <c r="C9" s="52"/>
      <c r="D9" s="53"/>
    </row>
    <row r="10" s="25" customFormat="1" ht="24.95" customHeight="1" spans="1:4">
      <c r="A10" s="54" t="s">
        <v>80</v>
      </c>
      <c r="B10" s="55">
        <f>SUM(B4:B8)</f>
        <v>0</v>
      </c>
      <c r="C10" s="55">
        <f>SUM(C4:C9)</f>
        <v>90</v>
      </c>
      <c r="D10" s="56"/>
    </row>
    <row r="11" s="25" customFormat="1" ht="24.95" customHeight="1" spans="1:4">
      <c r="A11" s="44" t="s">
        <v>1483</v>
      </c>
      <c r="B11" s="52">
        <v>13</v>
      </c>
      <c r="C11" s="52"/>
      <c r="D11" s="53"/>
    </row>
    <row r="12" s="25" customFormat="1" ht="24.95" customHeight="1" spans="1:4">
      <c r="A12" s="54" t="s">
        <v>94</v>
      </c>
      <c r="B12" s="55">
        <f>B10+B11</f>
        <v>13</v>
      </c>
      <c r="C12" s="55">
        <f>C10+C11</f>
        <v>90</v>
      </c>
      <c r="D12" s="53"/>
    </row>
    <row r="13" s="25" customFormat="1" spans="1:1">
      <c r="A13" s="57"/>
    </row>
  </sheetData>
  <mergeCells count="1">
    <mergeCell ref="A1:D1"/>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C20" sqref="C20"/>
    </sheetView>
  </sheetViews>
  <sheetFormatPr defaultColWidth="10" defaultRowHeight="14.4" outlineLevelCol="3"/>
  <cols>
    <col min="1" max="1" width="44.1111111111111" style="38" customWidth="1"/>
    <col min="2" max="2" width="16.8888888888889" style="38" customWidth="1"/>
    <col min="3" max="3" width="14.3333333333333" style="38" customWidth="1"/>
    <col min="4" max="4" width="19" style="38" customWidth="1"/>
    <col min="5" max="16378" width="10" style="38"/>
  </cols>
  <sheetData>
    <row r="1" s="36" customFormat="1" ht="30" customHeight="1" spans="1:4">
      <c r="A1" s="28" t="s">
        <v>1504</v>
      </c>
      <c r="B1" s="28"/>
      <c r="C1" s="28"/>
      <c r="D1" s="28"/>
    </row>
    <row r="2" s="37" customFormat="1" ht="20.1" customHeight="1" spans="1:4">
      <c r="A2" s="29" t="s">
        <v>1505</v>
      </c>
      <c r="B2" s="39"/>
      <c r="C2" s="39"/>
      <c r="D2" s="40" t="s">
        <v>49</v>
      </c>
    </row>
    <row r="3" s="38" customFormat="1" ht="35" customHeight="1" spans="1:4">
      <c r="A3" s="41" t="s">
        <v>1384</v>
      </c>
      <c r="B3" s="41" t="s">
        <v>1476</v>
      </c>
      <c r="C3" s="41" t="s">
        <v>1503</v>
      </c>
      <c r="D3" s="41" t="s">
        <v>1434</v>
      </c>
    </row>
    <row r="4" s="38" customFormat="1" ht="22" customHeight="1" spans="1:4">
      <c r="A4" s="42" t="s">
        <v>1486</v>
      </c>
      <c r="B4" s="43"/>
      <c r="C4" s="43"/>
      <c r="D4" s="43"/>
    </row>
    <row r="5" s="38" customFormat="1" ht="22" customHeight="1" spans="1:4">
      <c r="A5" s="44" t="s">
        <v>1487</v>
      </c>
      <c r="B5" s="43"/>
      <c r="C5" s="43"/>
      <c r="D5" s="43"/>
    </row>
    <row r="6" s="38" customFormat="1" ht="22" customHeight="1" spans="1:4">
      <c r="A6" s="44" t="s">
        <v>1488</v>
      </c>
      <c r="B6" s="43"/>
      <c r="C6" s="43"/>
      <c r="D6" s="43"/>
    </row>
    <row r="7" s="38" customFormat="1" ht="22" customHeight="1" spans="1:4">
      <c r="A7" s="42" t="s">
        <v>1489</v>
      </c>
      <c r="B7" s="43"/>
      <c r="C7" s="43"/>
      <c r="D7" s="43"/>
    </row>
    <row r="8" s="38" customFormat="1" ht="22" customHeight="1" spans="1:4">
      <c r="A8" s="42" t="s">
        <v>1490</v>
      </c>
      <c r="B8" s="43"/>
      <c r="C8" s="43"/>
      <c r="D8" s="43"/>
    </row>
    <row r="9" s="38" customFormat="1" ht="22" customHeight="1" spans="1:4">
      <c r="A9" s="44" t="s">
        <v>1491</v>
      </c>
      <c r="B9" s="43"/>
      <c r="C9" s="43"/>
      <c r="D9" s="43"/>
    </row>
    <row r="10" s="38" customFormat="1" ht="22" customHeight="1" spans="1:4">
      <c r="A10" s="45" t="s">
        <v>1492</v>
      </c>
      <c r="B10" s="43"/>
      <c r="C10" s="43"/>
      <c r="D10" s="43"/>
    </row>
    <row r="11" s="38" customFormat="1" ht="22" customHeight="1" spans="1:4">
      <c r="A11" s="42" t="s">
        <v>1493</v>
      </c>
      <c r="B11" s="43"/>
      <c r="C11" s="43"/>
      <c r="D11" s="43"/>
    </row>
    <row r="12" s="38" customFormat="1" ht="22" customHeight="1" spans="1:4">
      <c r="A12" s="42" t="s">
        <v>1494</v>
      </c>
      <c r="B12" s="43"/>
      <c r="C12" s="43"/>
      <c r="D12" s="43"/>
    </row>
    <row r="13" s="38" customFormat="1" ht="22" customHeight="1" spans="1:4">
      <c r="A13" s="42" t="s">
        <v>1495</v>
      </c>
      <c r="B13" s="43"/>
      <c r="C13" s="43"/>
      <c r="D13" s="43"/>
    </row>
    <row r="14" s="38" customFormat="1" ht="22" customHeight="1" spans="1:4">
      <c r="A14" s="42" t="s">
        <v>1496</v>
      </c>
      <c r="B14" s="43"/>
      <c r="C14" s="43"/>
      <c r="D14" s="43"/>
    </row>
    <row r="15" ht="22" customHeight="1" spans="1:4">
      <c r="A15" s="42" t="s">
        <v>1497</v>
      </c>
      <c r="B15" s="43"/>
      <c r="C15" s="43"/>
      <c r="D15" s="43"/>
    </row>
    <row r="16" ht="22" customHeight="1" spans="1:4">
      <c r="A16" s="42" t="s">
        <v>1498</v>
      </c>
      <c r="B16" s="43"/>
      <c r="C16" s="43"/>
      <c r="D16" s="43"/>
    </row>
    <row r="17" ht="22" customHeight="1" spans="1:4">
      <c r="A17" s="42" t="s">
        <v>1499</v>
      </c>
      <c r="B17" s="43"/>
      <c r="C17" s="46"/>
      <c r="D17" s="43"/>
    </row>
    <row r="18" ht="22" customHeight="1" spans="1:4">
      <c r="A18" s="32"/>
      <c r="B18" s="43"/>
      <c r="C18" s="46"/>
      <c r="D18" s="43"/>
    </row>
    <row r="19" ht="22" customHeight="1" spans="1:4">
      <c r="A19" s="41" t="s">
        <v>121</v>
      </c>
      <c r="B19" s="43"/>
      <c r="C19" s="46"/>
      <c r="D19" s="43"/>
    </row>
    <row r="20" ht="22" customHeight="1" spans="1:4">
      <c r="A20" s="44" t="s">
        <v>1500</v>
      </c>
      <c r="B20" s="46">
        <v>13</v>
      </c>
      <c r="C20" s="46">
        <v>90</v>
      </c>
      <c r="D20" s="43"/>
    </row>
    <row r="21" ht="22" customHeight="1" spans="1:4">
      <c r="A21" s="41" t="s">
        <v>130</v>
      </c>
      <c r="B21" s="47">
        <f>B19+B20</f>
        <v>13</v>
      </c>
      <c r="C21" s="47">
        <f>C19+C20</f>
        <v>90</v>
      </c>
      <c r="D21" s="48"/>
    </row>
  </sheetData>
  <mergeCells count="1">
    <mergeCell ref="A1:D1"/>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C6" sqref="C6"/>
    </sheetView>
  </sheetViews>
  <sheetFormatPr defaultColWidth="10" defaultRowHeight="15.6" outlineLevelRow="6" outlineLevelCol="7"/>
  <cols>
    <col min="1" max="1" width="37.7777777777778" style="25"/>
    <col min="2" max="2" width="10.4166666666667" style="25" customWidth="1"/>
    <col min="3" max="7" width="10" style="25"/>
    <col min="8" max="8" width="15" style="25" customWidth="1"/>
    <col min="9" max="16384" width="10" style="25"/>
  </cols>
  <sheetData>
    <row r="1" s="25" customFormat="1" ht="30" customHeight="1" spans="1:8">
      <c r="A1" s="28" t="s">
        <v>1506</v>
      </c>
      <c r="B1" s="28"/>
      <c r="C1" s="28"/>
      <c r="D1" s="28"/>
      <c r="E1" s="28"/>
      <c r="F1" s="28"/>
      <c r="G1" s="28"/>
      <c r="H1" s="28"/>
    </row>
    <row r="2" s="26" customFormat="1" ht="20.1" customHeight="1" spans="1:8">
      <c r="A2" s="29" t="s">
        <v>1507</v>
      </c>
      <c r="H2" s="30" t="s">
        <v>49</v>
      </c>
    </row>
    <row r="3" s="25" customFormat="1" ht="35.1" customHeight="1" spans="1:8">
      <c r="A3" s="31" t="s">
        <v>1384</v>
      </c>
      <c r="B3" s="31" t="s">
        <v>1186</v>
      </c>
      <c r="C3" s="31" t="s">
        <v>1465</v>
      </c>
      <c r="D3" s="31" t="s">
        <v>1465</v>
      </c>
      <c r="E3" s="31" t="s">
        <v>1466</v>
      </c>
      <c r="F3" s="31" t="s">
        <v>1466</v>
      </c>
      <c r="G3" s="31" t="s">
        <v>1466</v>
      </c>
      <c r="H3" s="31" t="s">
        <v>1465</v>
      </c>
    </row>
    <row r="4" s="25" customFormat="1" ht="24.95" customHeight="1" spans="1:8">
      <c r="A4" s="32"/>
      <c r="B4" s="33"/>
      <c r="C4" s="33"/>
      <c r="D4" s="33"/>
      <c r="E4" s="33"/>
      <c r="F4" s="33"/>
      <c r="G4" s="33"/>
      <c r="H4" s="33"/>
    </row>
    <row r="5" s="25" customFormat="1" ht="24.95" customHeight="1" spans="1:8">
      <c r="A5" s="34"/>
      <c r="B5" s="34"/>
      <c r="C5" s="34"/>
      <c r="D5" s="34"/>
      <c r="E5" s="34"/>
      <c r="F5" s="34"/>
      <c r="G5" s="34"/>
      <c r="H5" s="34"/>
    </row>
    <row r="6" s="27" customFormat="1" ht="24.95" customHeight="1" spans="1:8">
      <c r="A6" s="31" t="s">
        <v>1508</v>
      </c>
      <c r="B6" s="33"/>
      <c r="C6" s="33"/>
      <c r="D6" s="33"/>
      <c r="E6" s="33"/>
      <c r="F6" s="33"/>
      <c r="G6" s="33"/>
      <c r="H6" s="33"/>
    </row>
    <row r="7" s="25" customFormat="1" spans="1:1">
      <c r="A7" s="35" t="s">
        <v>1467</v>
      </c>
    </row>
  </sheetData>
  <mergeCells count="1">
    <mergeCell ref="A1:H1"/>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3" sqref="C13"/>
    </sheetView>
  </sheetViews>
  <sheetFormatPr defaultColWidth="8.88888888888889" defaultRowHeight="14.4" outlineLevelCol="3"/>
  <cols>
    <col min="1" max="1" width="42.6666666666667" customWidth="1"/>
    <col min="2" max="2" width="14.8888888888889" customWidth="1"/>
    <col min="3" max="3" width="14" customWidth="1"/>
    <col min="4" max="4" width="16.2222222222222" customWidth="1"/>
  </cols>
  <sheetData>
    <row r="1" ht="40.8" customHeight="1" spans="1:4">
      <c r="A1" s="5" t="s">
        <v>1509</v>
      </c>
      <c r="B1" s="5"/>
      <c r="C1" s="5"/>
      <c r="D1" s="5"/>
    </row>
    <row r="2" spans="1:4">
      <c r="A2" s="6" t="s">
        <v>1510</v>
      </c>
      <c r="B2" s="6"/>
      <c r="C2" s="6"/>
      <c r="D2" s="7" t="s">
        <v>49</v>
      </c>
    </row>
    <row r="3" ht="25" customHeight="1" spans="1:4">
      <c r="A3" s="23" t="s">
        <v>50</v>
      </c>
      <c r="B3" s="9" t="s">
        <v>97</v>
      </c>
      <c r="C3" s="10" t="s">
        <v>97</v>
      </c>
      <c r="D3" s="9" t="s">
        <v>55</v>
      </c>
    </row>
    <row r="4" ht="25" customHeight="1" spans="1:4">
      <c r="A4" s="23"/>
      <c r="B4" s="11" t="s">
        <v>195</v>
      </c>
      <c r="C4" s="12" t="s">
        <v>55</v>
      </c>
      <c r="D4" s="11" t="s">
        <v>1511</v>
      </c>
    </row>
    <row r="5" ht="25" customHeight="1" spans="1:4">
      <c r="A5" s="17" t="s">
        <v>1512</v>
      </c>
      <c r="B5" s="16"/>
      <c r="C5" s="16"/>
      <c r="D5" s="16"/>
    </row>
    <row r="6" ht="25" customHeight="1" spans="1:4">
      <c r="A6" s="17" t="s">
        <v>1513</v>
      </c>
      <c r="B6" s="15"/>
      <c r="C6" s="15"/>
      <c r="D6" s="15"/>
    </row>
    <row r="7" ht="25" customHeight="1" spans="1:4">
      <c r="A7" s="17" t="s">
        <v>1514</v>
      </c>
      <c r="B7" s="15"/>
      <c r="C7" s="15"/>
      <c r="D7" s="15"/>
    </row>
    <row r="8" ht="25" customHeight="1" spans="1:4">
      <c r="A8" s="17" t="s">
        <v>1515</v>
      </c>
      <c r="B8" s="15"/>
      <c r="C8" s="15"/>
      <c r="D8" s="15"/>
    </row>
    <row r="9" ht="25" customHeight="1" spans="1:4">
      <c r="A9" s="17" t="s">
        <v>1516</v>
      </c>
      <c r="B9" s="18">
        <v>7169.38</v>
      </c>
      <c r="C9" s="18">
        <v>6700</v>
      </c>
      <c r="D9" s="19">
        <f>C9/B9*100</f>
        <v>93.4529903562093</v>
      </c>
    </row>
    <row r="10" ht="25" customHeight="1" spans="1:4">
      <c r="A10" s="17" t="s">
        <v>1517</v>
      </c>
      <c r="B10" s="18">
        <v>18070.9</v>
      </c>
      <c r="C10" s="18">
        <v>19013</v>
      </c>
      <c r="D10" s="19">
        <f>C10/B10*100</f>
        <v>105.213354066483</v>
      </c>
    </row>
    <row r="11" ht="25" customHeight="1" spans="1:4">
      <c r="A11" s="17" t="s">
        <v>1518</v>
      </c>
      <c r="B11" s="18"/>
      <c r="C11" s="18"/>
      <c r="D11" s="19"/>
    </row>
    <row r="12" ht="25" customHeight="1" spans="1:4">
      <c r="A12" s="20" t="s">
        <v>80</v>
      </c>
      <c r="B12" s="21">
        <f>SUM(B5:B11)</f>
        <v>25240.28</v>
      </c>
      <c r="C12" s="21">
        <f>SUM(C5:C11)</f>
        <v>25713</v>
      </c>
      <c r="D12" s="19">
        <f>C12/B12*100</f>
        <v>101.872879381687</v>
      </c>
    </row>
    <row r="13" ht="25" customHeight="1" spans="1:4">
      <c r="A13" s="17" t="s">
        <v>151</v>
      </c>
      <c r="B13" s="18">
        <v>24377.02</v>
      </c>
      <c r="C13" s="18">
        <v>28577</v>
      </c>
      <c r="D13" s="17"/>
    </row>
    <row r="14" ht="25" customHeight="1" spans="1:4">
      <c r="A14" s="20" t="s">
        <v>94</v>
      </c>
      <c r="B14" s="21">
        <f>B12+B13</f>
        <v>49617.3</v>
      </c>
      <c r="C14" s="21">
        <f>C12+C13</f>
        <v>54290</v>
      </c>
      <c r="D14" s="24"/>
    </row>
  </sheetData>
  <mergeCells count="2">
    <mergeCell ref="A1:D1"/>
    <mergeCell ref="A3:A4"/>
  </mergeCells>
  <pageMargins left="0.75" right="0.75" top="1" bottom="1" header="0.5" footer="0.5"/>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F17" sqref="F17"/>
    </sheetView>
  </sheetViews>
  <sheetFormatPr defaultColWidth="8.88888888888889" defaultRowHeight="14.4" outlineLevelCol="3"/>
  <cols>
    <col min="1" max="1" width="48.7777777777778" customWidth="1"/>
    <col min="2" max="2" width="16.5555555555556" customWidth="1"/>
    <col min="3" max="3" width="16.1111111111111" customWidth="1"/>
    <col min="4" max="4" width="18.8888888888889" customWidth="1"/>
  </cols>
  <sheetData>
    <row r="1" ht="40.8" customHeight="1" spans="1:4">
      <c r="A1" s="5" t="s">
        <v>1519</v>
      </c>
      <c r="B1" s="5"/>
      <c r="C1" s="5"/>
      <c r="D1" s="5"/>
    </row>
    <row r="2" spans="1:4">
      <c r="A2" s="6" t="s">
        <v>1520</v>
      </c>
      <c r="B2" s="6"/>
      <c r="C2" s="6"/>
      <c r="D2" s="7" t="s">
        <v>49</v>
      </c>
    </row>
    <row r="3" s="4" customFormat="1" ht="22" customHeight="1" spans="1:4">
      <c r="A3" s="8" t="s">
        <v>50</v>
      </c>
      <c r="B3" s="9" t="s">
        <v>97</v>
      </c>
      <c r="C3" s="9" t="s">
        <v>97</v>
      </c>
      <c r="D3" s="9" t="s">
        <v>55</v>
      </c>
    </row>
    <row r="4" s="4" customFormat="1" ht="22" customHeight="1" spans="1:4">
      <c r="A4" s="8"/>
      <c r="B4" s="11" t="s">
        <v>195</v>
      </c>
      <c r="C4" s="11" t="s">
        <v>55</v>
      </c>
      <c r="D4" s="11" t="s">
        <v>1511</v>
      </c>
    </row>
    <row r="5" s="4" customFormat="1" ht="22" customHeight="1" spans="1:4">
      <c r="A5" s="14" t="s">
        <v>1521</v>
      </c>
      <c r="B5" s="15"/>
      <c r="C5" s="15"/>
      <c r="D5" s="15"/>
    </row>
    <row r="6" s="4" customFormat="1" ht="22" customHeight="1" spans="1:4">
      <c r="A6" s="17" t="s">
        <v>1522</v>
      </c>
      <c r="B6" s="15"/>
      <c r="C6" s="15"/>
      <c r="D6" s="15"/>
    </row>
    <row r="7" s="4" customFormat="1" ht="22" customHeight="1" spans="1:4">
      <c r="A7" s="17" t="s">
        <v>1523</v>
      </c>
      <c r="B7" s="15"/>
      <c r="C7" s="15"/>
      <c r="D7" s="15"/>
    </row>
    <row r="8" s="4" customFormat="1" ht="22" customHeight="1" spans="1:4">
      <c r="A8" s="17" t="s">
        <v>1524</v>
      </c>
      <c r="B8" s="15"/>
      <c r="C8" s="15"/>
      <c r="D8" s="15"/>
    </row>
    <row r="9" s="4" customFormat="1" ht="22" customHeight="1" spans="1:4">
      <c r="A9" s="17" t="s">
        <v>1525</v>
      </c>
      <c r="B9" s="18">
        <v>5223.5</v>
      </c>
      <c r="C9" s="18">
        <v>5085</v>
      </c>
      <c r="D9" s="19">
        <f>C9/B9*100</f>
        <v>97.3485211065378</v>
      </c>
    </row>
    <row r="10" s="4" customFormat="1" ht="22" customHeight="1" spans="1:4">
      <c r="A10" s="17" t="s">
        <v>1526</v>
      </c>
      <c r="B10" s="18">
        <v>17587.87</v>
      </c>
      <c r="C10" s="18">
        <v>19013</v>
      </c>
      <c r="D10" s="19">
        <f>C10/B10*100</f>
        <v>108.102914110691</v>
      </c>
    </row>
    <row r="11" s="4" customFormat="1" ht="22" customHeight="1" spans="1:4">
      <c r="A11" s="17" t="s">
        <v>1527</v>
      </c>
      <c r="B11" s="18"/>
      <c r="C11" s="18"/>
      <c r="D11" s="19"/>
    </row>
    <row r="12" s="4" customFormat="1" ht="22" customHeight="1" spans="1:4">
      <c r="A12" s="20" t="s">
        <v>121</v>
      </c>
      <c r="B12" s="21">
        <f>SUM(B5:B11)</f>
        <v>22811.37</v>
      </c>
      <c r="C12" s="21">
        <f>SUM(C5:C11)</f>
        <v>24098</v>
      </c>
      <c r="D12" s="19">
        <f>C12/B12*100</f>
        <v>105.640301305884</v>
      </c>
    </row>
    <row r="13" s="4" customFormat="1" ht="22" customHeight="1" spans="1:4">
      <c r="A13" s="17" t="s">
        <v>1446</v>
      </c>
      <c r="B13" s="18">
        <v>26805.93</v>
      </c>
      <c r="C13" s="18">
        <v>30192</v>
      </c>
      <c r="D13" s="17"/>
    </row>
    <row r="14" s="4" customFormat="1" ht="22" customHeight="1" spans="1:4">
      <c r="A14" s="20" t="s">
        <v>130</v>
      </c>
      <c r="B14" s="21">
        <f>B12+B13</f>
        <v>49617.3</v>
      </c>
      <c r="C14" s="21">
        <f>C12+C13</f>
        <v>54290</v>
      </c>
      <c r="D14" s="22"/>
    </row>
  </sheetData>
  <mergeCells count="2">
    <mergeCell ref="A1:D1"/>
    <mergeCell ref="A3:A4"/>
  </mergeCells>
  <pageMargins left="0.75" right="0.75" top="1" bottom="1" header="0.5" footer="0.5"/>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3" sqref="C13"/>
    </sheetView>
  </sheetViews>
  <sheetFormatPr defaultColWidth="8.88888888888889" defaultRowHeight="14.4" outlineLevelCol="3"/>
  <cols>
    <col min="1" max="1" width="42.6666666666667" customWidth="1"/>
    <col min="2" max="2" width="14.8888888888889" customWidth="1"/>
    <col min="3" max="3" width="14" customWidth="1"/>
    <col min="4" max="4" width="16.2222222222222" customWidth="1"/>
  </cols>
  <sheetData>
    <row r="1" ht="40.8" customHeight="1" spans="1:4">
      <c r="A1" s="5" t="s">
        <v>1528</v>
      </c>
      <c r="B1" s="5"/>
      <c r="C1" s="5"/>
      <c r="D1" s="5"/>
    </row>
    <row r="2" spans="1:4">
      <c r="A2" s="6" t="s">
        <v>1529</v>
      </c>
      <c r="B2" s="6"/>
      <c r="C2" s="6"/>
      <c r="D2" s="7" t="s">
        <v>49</v>
      </c>
    </row>
    <row r="3" ht="25" customHeight="1" spans="1:4">
      <c r="A3" s="23" t="s">
        <v>50</v>
      </c>
      <c r="B3" s="9" t="s">
        <v>97</v>
      </c>
      <c r="C3" s="10" t="s">
        <v>199</v>
      </c>
      <c r="D3" s="9" t="s">
        <v>195</v>
      </c>
    </row>
    <row r="4" ht="25" customHeight="1" spans="1:4">
      <c r="A4" s="23"/>
      <c r="B4" s="11" t="s">
        <v>55</v>
      </c>
      <c r="C4" s="12" t="s">
        <v>195</v>
      </c>
      <c r="D4" s="13" t="s">
        <v>196</v>
      </c>
    </row>
    <row r="5" ht="25" customHeight="1" spans="1:4">
      <c r="A5" s="17" t="s">
        <v>1530</v>
      </c>
      <c r="B5" s="16"/>
      <c r="C5" s="16">
        <v>110.43</v>
      </c>
      <c r="D5" s="16"/>
    </row>
    <row r="6" ht="25" customHeight="1" spans="1:4">
      <c r="A6" s="17" t="s">
        <v>1513</v>
      </c>
      <c r="B6" s="15"/>
      <c r="C6" s="15"/>
      <c r="D6" s="15"/>
    </row>
    <row r="7" ht="25" customHeight="1" spans="1:4">
      <c r="A7" s="17" t="s">
        <v>1514</v>
      </c>
      <c r="B7" s="15"/>
      <c r="C7" s="15"/>
      <c r="D7" s="15"/>
    </row>
    <row r="8" ht="25" customHeight="1" spans="1:4">
      <c r="A8" s="17" t="s">
        <v>1515</v>
      </c>
      <c r="B8" s="15"/>
      <c r="C8" s="15"/>
      <c r="D8" s="15"/>
    </row>
    <row r="9" ht="25" customHeight="1" spans="1:4">
      <c r="A9" s="17" t="s">
        <v>1516</v>
      </c>
      <c r="B9" s="18">
        <v>6700</v>
      </c>
      <c r="C9" s="18">
        <v>7448.55</v>
      </c>
      <c r="D9" s="19">
        <f>(C9-B9)/B9*100</f>
        <v>11.1723880597015</v>
      </c>
    </row>
    <row r="10" ht="25" customHeight="1" spans="1:4">
      <c r="A10" s="17" t="s">
        <v>1517</v>
      </c>
      <c r="B10" s="18">
        <v>19013</v>
      </c>
      <c r="C10" s="18">
        <v>18974.9</v>
      </c>
      <c r="D10" s="19">
        <f>(C10-B10)/B10*100</f>
        <v>-0.200389207384414</v>
      </c>
    </row>
    <row r="11" ht="25" customHeight="1" spans="1:4">
      <c r="A11" s="17" t="s">
        <v>1518</v>
      </c>
      <c r="B11" s="18"/>
      <c r="C11" s="18"/>
      <c r="D11" s="19"/>
    </row>
    <row r="12" ht="25" customHeight="1" spans="1:4">
      <c r="A12" s="20" t="s">
        <v>80</v>
      </c>
      <c r="B12" s="21">
        <f>SUM(B5:B11)</f>
        <v>25713</v>
      </c>
      <c r="C12" s="21">
        <f>SUM(C5:C11)</f>
        <v>26533.88</v>
      </c>
      <c r="D12" s="19">
        <f>(C12-B12)/B12*100</f>
        <v>3.19247073464785</v>
      </c>
    </row>
    <row r="13" ht="25" customHeight="1" spans="1:4">
      <c r="A13" s="17" t="s">
        <v>151</v>
      </c>
      <c r="B13" s="18">
        <v>28577</v>
      </c>
      <c r="C13" s="18">
        <v>30192</v>
      </c>
      <c r="D13" s="17"/>
    </row>
    <row r="14" ht="25" customHeight="1" spans="1:4">
      <c r="A14" s="20" t="s">
        <v>94</v>
      </c>
      <c r="B14" s="21">
        <f>B12+B13</f>
        <v>54290</v>
      </c>
      <c r="C14" s="21">
        <f>C12+C13</f>
        <v>56725.88</v>
      </c>
      <c r="D14" s="24"/>
    </row>
  </sheetData>
  <mergeCells count="2">
    <mergeCell ref="A1:D1"/>
    <mergeCell ref="A3:A4"/>
  </mergeCells>
  <pageMargins left="0.75" right="0.75" top="1" bottom="1" header="0.5" footer="0.5"/>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3" sqref="C13"/>
    </sheetView>
  </sheetViews>
  <sheetFormatPr defaultColWidth="8.88888888888889" defaultRowHeight="14.4" outlineLevelCol="3"/>
  <cols>
    <col min="1" max="1" width="48.7777777777778" customWidth="1"/>
    <col min="2" max="2" width="16.5555555555556" customWidth="1"/>
    <col min="3" max="3" width="16.1111111111111" customWidth="1"/>
    <col min="4" max="4" width="18.8888888888889" customWidth="1"/>
  </cols>
  <sheetData>
    <row r="1" ht="40.8" customHeight="1" spans="1:4">
      <c r="A1" s="5" t="s">
        <v>1531</v>
      </c>
      <c r="B1" s="5"/>
      <c r="C1" s="5"/>
      <c r="D1" s="5"/>
    </row>
    <row r="2" spans="1:4">
      <c r="A2" s="6" t="s">
        <v>1532</v>
      </c>
      <c r="B2" s="6"/>
      <c r="C2" s="6"/>
      <c r="D2" s="7" t="s">
        <v>49</v>
      </c>
    </row>
    <row r="3" s="4" customFormat="1" ht="22" customHeight="1" spans="1:4">
      <c r="A3" s="8" t="s">
        <v>50</v>
      </c>
      <c r="B3" s="9" t="s">
        <v>97</v>
      </c>
      <c r="C3" s="10" t="s">
        <v>199</v>
      </c>
      <c r="D3" s="9" t="s">
        <v>195</v>
      </c>
    </row>
    <row r="4" s="4" customFormat="1" ht="22" customHeight="1" spans="1:4">
      <c r="A4" s="8"/>
      <c r="B4" s="11" t="s">
        <v>55</v>
      </c>
      <c r="C4" s="12" t="s">
        <v>195</v>
      </c>
      <c r="D4" s="13" t="s">
        <v>196</v>
      </c>
    </row>
    <row r="5" s="4" customFormat="1" ht="22" customHeight="1" spans="1:4">
      <c r="A5" s="14" t="s">
        <v>1533</v>
      </c>
      <c r="B5" s="15"/>
      <c r="C5" s="15">
        <v>110.43</v>
      </c>
      <c r="D5" s="16"/>
    </row>
    <row r="6" s="4" customFormat="1" ht="22" customHeight="1" spans="1:4">
      <c r="A6" s="17" t="s">
        <v>1522</v>
      </c>
      <c r="B6" s="15"/>
      <c r="C6" s="15"/>
      <c r="D6" s="15"/>
    </row>
    <row r="7" s="4" customFormat="1" ht="22" customHeight="1" spans="1:4">
      <c r="A7" s="17" t="s">
        <v>1523</v>
      </c>
      <c r="B7" s="15"/>
      <c r="C7" s="15"/>
      <c r="D7" s="15"/>
    </row>
    <row r="8" s="4" customFormat="1" ht="22" customHeight="1" spans="1:4">
      <c r="A8" s="17" t="s">
        <v>1524</v>
      </c>
      <c r="B8" s="15"/>
      <c r="C8" s="15"/>
      <c r="D8" s="15"/>
    </row>
    <row r="9" s="4" customFormat="1" ht="22" customHeight="1" spans="1:4">
      <c r="A9" s="17" t="s">
        <v>1525</v>
      </c>
      <c r="B9" s="18">
        <v>5085</v>
      </c>
      <c r="C9" s="18">
        <v>5552.33</v>
      </c>
      <c r="D9" s="19">
        <f>(C9-B9)/B9*100</f>
        <v>9.19036381514257</v>
      </c>
    </row>
    <row r="10" s="4" customFormat="1" ht="22" customHeight="1" spans="1:4">
      <c r="A10" s="17" t="s">
        <v>1526</v>
      </c>
      <c r="B10" s="18">
        <v>19013</v>
      </c>
      <c r="C10" s="18">
        <v>18720.39</v>
      </c>
      <c r="D10" s="19">
        <f>(C10-B10)/B10*100</f>
        <v>-1.53899963183086</v>
      </c>
    </row>
    <row r="11" s="4" customFormat="1" ht="22" customHeight="1" spans="1:4">
      <c r="A11" s="17" t="s">
        <v>1527</v>
      </c>
      <c r="B11" s="18"/>
      <c r="C11" s="18"/>
      <c r="D11" s="19"/>
    </row>
    <row r="12" s="4" customFormat="1" ht="22" customHeight="1" spans="1:4">
      <c r="A12" s="20" t="s">
        <v>121</v>
      </c>
      <c r="B12" s="21">
        <f>SUM(B5:B11)</f>
        <v>24098</v>
      </c>
      <c r="C12" s="21">
        <f>SUM(C5:C11)</f>
        <v>24383.15</v>
      </c>
      <c r="D12" s="19">
        <f>(C12-B12)/B12*100</f>
        <v>1.18329321935431</v>
      </c>
    </row>
    <row r="13" s="4" customFormat="1" ht="22" customHeight="1" spans="1:4">
      <c r="A13" s="17" t="s">
        <v>1446</v>
      </c>
      <c r="B13" s="18">
        <v>30192</v>
      </c>
      <c r="C13" s="18">
        <v>32342.73</v>
      </c>
      <c r="D13" s="17"/>
    </row>
    <row r="14" s="4" customFormat="1" ht="22" customHeight="1" spans="1:4">
      <c r="A14" s="20" t="s">
        <v>130</v>
      </c>
      <c r="B14" s="21">
        <f>B12+B13</f>
        <v>54290</v>
      </c>
      <c r="C14" s="21">
        <f>C12+C13</f>
        <v>56725.88</v>
      </c>
      <c r="D14" s="22"/>
    </row>
  </sheetData>
  <mergeCells count="2">
    <mergeCell ref="A1:D1"/>
    <mergeCell ref="A3:A4"/>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C33" sqref="C33:C34"/>
    </sheetView>
  </sheetViews>
  <sheetFormatPr defaultColWidth="8.88888888888889" defaultRowHeight="14.4" outlineLevelCol="3"/>
  <cols>
    <col min="1" max="1" width="38.1111111111111" style="163" customWidth="1"/>
    <col min="2" max="2" width="13.5555555555556" style="163" customWidth="1"/>
    <col min="3" max="3" width="13.4444444444444" style="163" customWidth="1"/>
    <col min="4" max="4" width="16.1111111111111" style="163" customWidth="1"/>
    <col min="5" max="16384" width="8.88888888888889" style="163"/>
  </cols>
  <sheetData>
    <row r="1" s="163" customFormat="1" ht="40.8" customHeight="1" spans="1:4">
      <c r="A1" s="111" t="s">
        <v>95</v>
      </c>
      <c r="B1" s="111"/>
      <c r="C1" s="111"/>
      <c r="D1" s="111"/>
    </row>
    <row r="2" s="163" customFormat="1" ht="15.9" customHeight="1" spans="1:4">
      <c r="A2" s="151" t="s">
        <v>96</v>
      </c>
      <c r="B2" s="151"/>
      <c r="C2" s="180" t="s">
        <v>49</v>
      </c>
      <c r="D2" s="180"/>
    </row>
    <row r="3" s="163" customFormat="1" ht="17.1" customHeight="1" spans="1:4">
      <c r="A3" s="198" t="s">
        <v>50</v>
      </c>
      <c r="B3" s="198" t="s">
        <v>51</v>
      </c>
      <c r="C3" s="199" t="s">
        <v>97</v>
      </c>
      <c r="D3" s="200" t="s">
        <v>53</v>
      </c>
    </row>
    <row r="4" s="163" customFormat="1" ht="15.6" spans="1:4">
      <c r="A4" s="201"/>
      <c r="B4" s="202" t="s">
        <v>54</v>
      </c>
      <c r="C4" s="203" t="s">
        <v>55</v>
      </c>
      <c r="D4" s="204" t="s">
        <v>56</v>
      </c>
    </row>
    <row r="5" s="163" customFormat="1" ht="20" customHeight="1" spans="1:4">
      <c r="A5" s="210" t="s">
        <v>98</v>
      </c>
      <c r="B5" s="211">
        <v>19564</v>
      </c>
      <c r="C5" s="211">
        <v>19158</v>
      </c>
      <c r="D5" s="124">
        <f>(C5-B5)/B5*100</f>
        <v>-2.07524023717031</v>
      </c>
    </row>
    <row r="6" s="163" customFormat="1" ht="20" customHeight="1" spans="1:4">
      <c r="A6" s="210" t="s">
        <v>99</v>
      </c>
      <c r="B6" s="211">
        <v>77</v>
      </c>
      <c r="C6" s="211">
        <v>50</v>
      </c>
      <c r="D6" s="124">
        <f>(C6-B6)/B6*100</f>
        <v>-35.0649350649351</v>
      </c>
    </row>
    <row r="7" s="163" customFormat="1" ht="20" customHeight="1" spans="1:4">
      <c r="A7" s="210" t="s">
        <v>100</v>
      </c>
      <c r="B7" s="261">
        <v>6500</v>
      </c>
      <c r="C7" s="261">
        <v>6315</v>
      </c>
      <c r="D7" s="124">
        <f t="shared" ref="D6:D27" si="0">(C7-B7)/B7*100</f>
        <v>-2.84615384615385</v>
      </c>
    </row>
    <row r="8" s="163" customFormat="1" ht="20" customHeight="1" spans="1:4">
      <c r="A8" s="210" t="s">
        <v>101</v>
      </c>
      <c r="B8" s="261">
        <v>33748</v>
      </c>
      <c r="C8" s="261">
        <v>34183</v>
      </c>
      <c r="D8" s="124">
        <f t="shared" si="0"/>
        <v>1.28896527201612</v>
      </c>
    </row>
    <row r="9" s="163" customFormat="1" ht="20" customHeight="1" spans="1:4">
      <c r="A9" s="210" t="s">
        <v>102</v>
      </c>
      <c r="B9" s="261">
        <v>299</v>
      </c>
      <c r="C9" s="261">
        <v>353</v>
      </c>
      <c r="D9" s="124">
        <f t="shared" si="0"/>
        <v>18.0602006688963</v>
      </c>
    </row>
    <row r="10" s="163" customFormat="1" ht="20" customHeight="1" spans="1:4">
      <c r="A10" s="210" t="s">
        <v>103</v>
      </c>
      <c r="B10" s="261">
        <v>2130</v>
      </c>
      <c r="C10" s="261">
        <v>2157</v>
      </c>
      <c r="D10" s="124">
        <f t="shared" si="0"/>
        <v>1.26760563380282</v>
      </c>
    </row>
    <row r="11" s="163" customFormat="1" ht="20" customHeight="1" spans="1:4">
      <c r="A11" s="210" t="s">
        <v>104</v>
      </c>
      <c r="B11" s="261">
        <v>32938</v>
      </c>
      <c r="C11" s="261">
        <v>34177</v>
      </c>
      <c r="D11" s="124">
        <f t="shared" si="0"/>
        <v>3.76161272694153</v>
      </c>
    </row>
    <row r="12" s="163" customFormat="1" ht="20" customHeight="1" spans="1:4">
      <c r="A12" s="210" t="s">
        <v>105</v>
      </c>
      <c r="B12" s="261">
        <v>15072</v>
      </c>
      <c r="C12" s="261">
        <v>21733</v>
      </c>
      <c r="D12" s="124">
        <f t="shared" si="0"/>
        <v>44.1945329087049</v>
      </c>
    </row>
    <row r="13" s="163" customFormat="1" ht="20" customHeight="1" spans="1:4">
      <c r="A13" s="210" t="s">
        <v>106</v>
      </c>
      <c r="B13" s="261">
        <v>7697</v>
      </c>
      <c r="C13" s="261">
        <v>7845</v>
      </c>
      <c r="D13" s="124">
        <f t="shared" si="0"/>
        <v>1.92282707548395</v>
      </c>
    </row>
    <row r="14" s="163" customFormat="1" ht="20" customHeight="1" spans="1:4">
      <c r="A14" s="210" t="s">
        <v>107</v>
      </c>
      <c r="B14" s="261">
        <v>11025</v>
      </c>
      <c r="C14" s="261">
        <v>15577</v>
      </c>
      <c r="D14" s="124">
        <f t="shared" si="0"/>
        <v>41.2879818594104</v>
      </c>
    </row>
    <row r="15" s="163" customFormat="1" ht="20" customHeight="1" spans="1:4">
      <c r="A15" s="210" t="s">
        <v>108</v>
      </c>
      <c r="B15" s="261">
        <v>40883</v>
      </c>
      <c r="C15" s="261">
        <v>41374</v>
      </c>
      <c r="D15" s="124">
        <f t="shared" si="0"/>
        <v>1.2009881857985</v>
      </c>
    </row>
    <row r="16" s="163" customFormat="1" ht="20" customHeight="1" spans="1:4">
      <c r="A16" s="210" t="s">
        <v>109</v>
      </c>
      <c r="B16" s="261">
        <v>7109</v>
      </c>
      <c r="C16" s="261">
        <v>6645</v>
      </c>
      <c r="D16" s="124">
        <f t="shared" si="0"/>
        <v>-6.52693768462512</v>
      </c>
    </row>
    <row r="17" s="163" customFormat="1" ht="20" customHeight="1" spans="1:4">
      <c r="A17" s="210" t="s">
        <v>110</v>
      </c>
      <c r="B17" s="261">
        <v>798</v>
      </c>
      <c r="C17" s="261">
        <v>1405</v>
      </c>
      <c r="D17" s="124">
        <f t="shared" si="0"/>
        <v>76.0651629072682</v>
      </c>
    </row>
    <row r="18" s="163" customFormat="1" ht="20" customHeight="1" spans="1:4">
      <c r="A18" s="210" t="s">
        <v>111</v>
      </c>
      <c r="B18" s="261">
        <v>573</v>
      </c>
      <c r="C18" s="261">
        <v>174</v>
      </c>
      <c r="D18" s="124">
        <f t="shared" si="0"/>
        <v>-69.6335078534031</v>
      </c>
    </row>
    <row r="19" s="163" customFormat="1" ht="20" customHeight="1" spans="1:4">
      <c r="A19" s="210" t="s">
        <v>112</v>
      </c>
      <c r="B19" s="261"/>
      <c r="C19" s="261"/>
      <c r="D19" s="124"/>
    </row>
    <row r="20" s="163" customFormat="1" ht="20" customHeight="1" spans="1:4">
      <c r="A20" s="210" t="s">
        <v>113</v>
      </c>
      <c r="B20" s="211"/>
      <c r="C20" s="211"/>
      <c r="D20" s="124"/>
    </row>
    <row r="21" s="163" customFormat="1" ht="20" customHeight="1" spans="1:4">
      <c r="A21" s="210" t="s">
        <v>114</v>
      </c>
      <c r="B21" s="211">
        <v>3566</v>
      </c>
      <c r="C21" s="211">
        <v>1648</v>
      </c>
      <c r="D21" s="124">
        <f>(C21-B21)/B21*100</f>
        <v>-53.7857543466068</v>
      </c>
    </row>
    <row r="22" s="163" customFormat="1" ht="20" customHeight="1" spans="1:4">
      <c r="A22" s="210" t="s">
        <v>115</v>
      </c>
      <c r="B22" s="211">
        <v>4968</v>
      </c>
      <c r="C22" s="211">
        <v>6168</v>
      </c>
      <c r="D22" s="124">
        <f t="shared" si="0"/>
        <v>24.1545893719807</v>
      </c>
    </row>
    <row r="23" s="163" customFormat="1" ht="20" customHeight="1" spans="1:4">
      <c r="A23" s="210" t="s">
        <v>116</v>
      </c>
      <c r="B23" s="211">
        <v>227</v>
      </c>
      <c r="C23" s="211">
        <v>302</v>
      </c>
      <c r="D23" s="124">
        <f t="shared" si="0"/>
        <v>33.0396475770925</v>
      </c>
    </row>
    <row r="24" s="163" customFormat="1" ht="20" customHeight="1" spans="1:4">
      <c r="A24" s="212" t="s">
        <v>117</v>
      </c>
      <c r="B24" s="211">
        <v>1108</v>
      </c>
      <c r="C24" s="211">
        <v>1867</v>
      </c>
      <c r="D24" s="124">
        <f t="shared" si="0"/>
        <v>68.5018050541516</v>
      </c>
    </row>
    <row r="25" s="163" customFormat="1" ht="20" customHeight="1" spans="1:4">
      <c r="A25" s="210" t="s">
        <v>118</v>
      </c>
      <c r="B25" s="211"/>
      <c r="C25" s="211"/>
      <c r="D25" s="124"/>
    </row>
    <row r="26" s="163" customFormat="1" ht="20" customHeight="1" spans="1:4">
      <c r="A26" s="210" t="s">
        <v>119</v>
      </c>
      <c r="B26" s="116">
        <v>2456</v>
      </c>
      <c r="C26" s="116">
        <v>2609</v>
      </c>
      <c r="D26" s="124">
        <f>(C26-B26)/B26*100</f>
        <v>6.22964169381108</v>
      </c>
    </row>
    <row r="27" s="163" customFormat="1" ht="20" customHeight="1" spans="1:4">
      <c r="A27" s="210" t="s">
        <v>120</v>
      </c>
      <c r="B27" s="116">
        <v>12</v>
      </c>
      <c r="C27" s="116">
        <v>13</v>
      </c>
      <c r="D27" s="124">
        <f>(C27-B27)/B27*100</f>
        <v>8.33333333333333</v>
      </c>
    </row>
    <row r="28" s="163" customFormat="1" ht="20" customHeight="1" spans="1:4">
      <c r="A28" s="262" t="s">
        <v>121</v>
      </c>
      <c r="B28" s="263">
        <f>SUM(B5:B27)</f>
        <v>190750</v>
      </c>
      <c r="C28" s="263">
        <f>SUM(C5:C27)</f>
        <v>203753</v>
      </c>
      <c r="D28" s="127">
        <f>(C28-B28)/B28*100</f>
        <v>6.81677588466579</v>
      </c>
    </row>
    <row r="29" ht="20" customHeight="1" spans="1:4">
      <c r="A29" s="216" t="s">
        <v>122</v>
      </c>
      <c r="B29" s="21"/>
      <c r="C29" s="21">
        <f>C30+C31</f>
        <v>1523</v>
      </c>
      <c r="D29" s="18"/>
    </row>
    <row r="30" ht="20" customHeight="1" spans="1:4">
      <c r="A30" s="17" t="s">
        <v>123</v>
      </c>
      <c r="B30" s="21"/>
      <c r="C30" s="18">
        <v>126</v>
      </c>
      <c r="D30" s="18"/>
    </row>
    <row r="31" ht="20" customHeight="1" spans="1:4">
      <c r="A31" s="86" t="s">
        <v>124</v>
      </c>
      <c r="B31" s="21"/>
      <c r="C31" s="18">
        <v>1397</v>
      </c>
      <c r="D31" s="18"/>
    </row>
    <row r="32" ht="20" customHeight="1" spans="1:4">
      <c r="A32" s="217" t="s">
        <v>125</v>
      </c>
      <c r="B32" s="21"/>
      <c r="C32" s="21">
        <f>C33+C34</f>
        <v>8595</v>
      </c>
      <c r="D32" s="18"/>
    </row>
    <row r="33" ht="20" customHeight="1" spans="1:4">
      <c r="A33" s="86" t="s">
        <v>126</v>
      </c>
      <c r="B33" s="21"/>
      <c r="C33" s="18">
        <v>1350</v>
      </c>
      <c r="D33" s="18"/>
    </row>
    <row r="34" ht="20" customHeight="1" spans="1:4">
      <c r="A34" s="86" t="s">
        <v>127</v>
      </c>
      <c r="B34" s="21"/>
      <c r="C34" s="18">
        <v>7245</v>
      </c>
      <c r="D34" s="18"/>
    </row>
    <row r="35" ht="20" customHeight="1" spans="1:4">
      <c r="A35" s="218" t="s">
        <v>128</v>
      </c>
      <c r="B35" s="21"/>
      <c r="C35" s="21">
        <f>C36</f>
        <v>536</v>
      </c>
      <c r="D35" s="18"/>
    </row>
    <row r="36" ht="20" customHeight="1" spans="1:4">
      <c r="A36" s="86" t="s">
        <v>129</v>
      </c>
      <c r="B36" s="21"/>
      <c r="C36" s="18">
        <v>536</v>
      </c>
      <c r="D36" s="18"/>
    </row>
    <row r="37" ht="20" customHeight="1" spans="1:4">
      <c r="A37" s="20" t="s">
        <v>130</v>
      </c>
      <c r="B37" s="21"/>
      <c r="C37" s="21">
        <f>C28+C29+C32+C35</f>
        <v>214407</v>
      </c>
      <c r="D37" s="219"/>
    </row>
    <row r="38" ht="20" customHeight="1"/>
  </sheetData>
  <mergeCells count="3">
    <mergeCell ref="A1:D1"/>
    <mergeCell ref="C2:D2"/>
    <mergeCell ref="A3:A4"/>
  </mergeCells>
  <pageMargins left="0.75" right="0.75" top="0.708333333333333" bottom="0.747916666666667" header="0.5" footer="0.5"/>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6" sqref="A16"/>
    </sheetView>
  </sheetViews>
  <sheetFormatPr defaultColWidth="8.88888888888889" defaultRowHeight="14.4" outlineLevelRow="7"/>
  <cols>
    <col min="1" max="1" width="103.888888888889" customWidth="1"/>
  </cols>
  <sheetData>
    <row r="1" ht="16.2" spans="1:1">
      <c r="A1" s="2" t="s">
        <v>1534</v>
      </c>
    </row>
    <row r="3" ht="108" customHeight="1" spans="1:1">
      <c r="A3" s="3" t="s">
        <v>1535</v>
      </c>
    </row>
    <row r="4" ht="66" customHeight="1" spans="1:1">
      <c r="A4" s="3" t="s">
        <v>1536</v>
      </c>
    </row>
    <row r="5" ht="69" customHeight="1" spans="1:1">
      <c r="A5" s="3" t="s">
        <v>1537</v>
      </c>
    </row>
    <row r="6" ht="67" customHeight="1" spans="1:1">
      <c r="A6" s="3" t="s">
        <v>1538</v>
      </c>
    </row>
    <row r="7" ht="66" customHeight="1" spans="1:1">
      <c r="A7" s="3" t="s">
        <v>1539</v>
      </c>
    </row>
    <row r="8" ht="81" spans="1:1">
      <c r="A8" s="3" t="s">
        <v>1540</v>
      </c>
    </row>
  </sheetData>
  <pageMargins left="0.314583333333333" right="0.432638888888889" top="0.786805555555556" bottom="0.393055555555556" header="0.5" footer="0.27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
  <sheetViews>
    <sheetView workbookViewId="0">
      <selection activeCell="M15" sqref="M15"/>
    </sheetView>
  </sheetViews>
  <sheetFormatPr defaultColWidth="8.88888888888889" defaultRowHeight="14.4"/>
  <cols>
    <col min="1" max="1" width="9.11111111111111" customWidth="1"/>
  </cols>
  <sheetData>
    <row r="1" spans="1:1">
      <c r="A1" t="s">
        <v>1541</v>
      </c>
    </row>
    <row r="3" spans="1:11">
      <c r="A3" s="1" t="s">
        <v>1542</v>
      </c>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ht="157" customHeight="1" spans="1:11">
      <c r="A57" s="1"/>
      <c r="B57" s="1"/>
      <c r="C57" s="1"/>
      <c r="D57" s="1"/>
      <c r="E57" s="1"/>
      <c r="F57" s="1"/>
      <c r="G57" s="1"/>
      <c r="H57" s="1"/>
      <c r="I57" s="1"/>
      <c r="J57" s="1"/>
      <c r="K57" s="1"/>
    </row>
    <row r="58" ht="165" customHeight="1" spans="1:11">
      <c r="A58" s="1"/>
      <c r="B58" s="1"/>
      <c r="C58" s="1"/>
      <c r="D58" s="1"/>
      <c r="E58" s="1"/>
      <c r="F58" s="1"/>
      <c r="G58" s="1"/>
      <c r="H58" s="1"/>
      <c r="I58" s="1"/>
      <c r="J58" s="1"/>
      <c r="K58" s="1"/>
    </row>
    <row r="59" ht="144" customHeight="1" spans="1:11">
      <c r="A59" s="1"/>
      <c r="B59" s="1"/>
      <c r="C59" s="1"/>
      <c r="D59" s="1"/>
      <c r="E59" s="1"/>
      <c r="F59" s="1"/>
      <c r="G59" s="1"/>
      <c r="H59" s="1"/>
      <c r="I59" s="1"/>
      <c r="J59" s="1"/>
      <c r="K59" s="1"/>
    </row>
    <row r="60" ht="165" customHeight="1" spans="1:11">
      <c r="A60" s="1"/>
      <c r="B60" s="1"/>
      <c r="C60" s="1"/>
      <c r="D60" s="1"/>
      <c r="E60" s="1"/>
      <c r="F60" s="1"/>
      <c r="G60" s="1"/>
      <c r="H60" s="1"/>
      <c r="I60" s="1"/>
      <c r="J60" s="1"/>
      <c r="K60" s="1"/>
    </row>
    <row r="61" ht="151" customHeight="1" spans="1:11">
      <c r="A61" s="1"/>
      <c r="B61" s="1"/>
      <c r="C61" s="1"/>
      <c r="D61" s="1"/>
      <c r="E61" s="1"/>
      <c r="F61" s="1"/>
      <c r="G61" s="1"/>
      <c r="H61" s="1"/>
      <c r="I61" s="1"/>
      <c r="J61" s="1"/>
      <c r="K61" s="1"/>
    </row>
    <row r="62" ht="130" customHeight="1" spans="1:11">
      <c r="A62" s="1"/>
      <c r="B62" s="1"/>
      <c r="C62" s="1"/>
      <c r="D62" s="1"/>
      <c r="E62" s="1"/>
      <c r="F62" s="1"/>
      <c r="G62" s="1"/>
      <c r="H62" s="1"/>
      <c r="I62" s="1"/>
      <c r="J62" s="1"/>
      <c r="K62" s="1"/>
    </row>
    <row r="63" ht="128" customHeight="1" spans="1:11">
      <c r="A63" s="1"/>
      <c r="B63" s="1"/>
      <c r="C63" s="1"/>
      <c r="D63" s="1"/>
      <c r="E63" s="1"/>
      <c r="F63" s="1"/>
      <c r="G63" s="1"/>
      <c r="H63" s="1"/>
      <c r="I63" s="1"/>
      <c r="J63" s="1"/>
      <c r="K63" s="1"/>
    </row>
    <row r="64" ht="145" customHeight="1" spans="1:11">
      <c r="A64" s="1"/>
      <c r="B64" s="1"/>
      <c r="C64" s="1"/>
      <c r="D64" s="1"/>
      <c r="E64" s="1"/>
      <c r="F64" s="1"/>
      <c r="G64" s="1"/>
      <c r="H64" s="1"/>
      <c r="I64" s="1"/>
      <c r="J64" s="1"/>
      <c r="K64" s="1"/>
    </row>
    <row r="65" ht="114" customHeight="1" spans="1:11">
      <c r="A65" s="1"/>
      <c r="B65" s="1"/>
      <c r="C65" s="1"/>
      <c r="D65" s="1"/>
      <c r="E65" s="1"/>
      <c r="F65" s="1"/>
      <c r="G65" s="1"/>
      <c r="H65" s="1"/>
      <c r="I65" s="1"/>
      <c r="J65" s="1"/>
      <c r="K65" s="1"/>
    </row>
    <row r="66" ht="97" customHeight="1" spans="1:11">
      <c r="A66" s="1"/>
      <c r="B66" s="1"/>
      <c r="C66" s="1"/>
      <c r="D66" s="1"/>
      <c r="E66" s="1"/>
      <c r="F66" s="1"/>
      <c r="G66" s="1"/>
      <c r="H66" s="1"/>
      <c r="I66" s="1"/>
      <c r="J66" s="1"/>
      <c r="K66" s="1"/>
    </row>
    <row r="67" ht="121" customHeight="1" spans="1:11">
      <c r="A67" s="1"/>
      <c r="B67" s="1"/>
      <c r="C67" s="1"/>
      <c r="D67" s="1"/>
      <c r="E67" s="1"/>
      <c r="F67" s="1"/>
      <c r="G67" s="1"/>
      <c r="H67" s="1"/>
      <c r="I67" s="1"/>
      <c r="J67" s="1"/>
      <c r="K67" s="1"/>
    </row>
    <row r="68" ht="62" customHeight="1" spans="1:11">
      <c r="A68" s="1"/>
      <c r="B68" s="1"/>
      <c r="C68" s="1"/>
      <c r="D68" s="1"/>
      <c r="E68" s="1"/>
      <c r="F68" s="1"/>
      <c r="G68" s="1"/>
      <c r="H68" s="1"/>
      <c r="I68" s="1"/>
      <c r="J68" s="1"/>
      <c r="K68" s="1"/>
    </row>
    <row r="69" ht="100" customHeight="1" spans="1:11">
      <c r="A69" s="1"/>
      <c r="B69" s="1"/>
      <c r="C69" s="1"/>
      <c r="D69" s="1"/>
      <c r="E69" s="1"/>
      <c r="F69" s="1"/>
      <c r="G69" s="1"/>
      <c r="H69" s="1"/>
      <c r="I69" s="1"/>
      <c r="J69" s="1"/>
      <c r="K69" s="1"/>
    </row>
    <row r="70" ht="154" customHeight="1" spans="1:11">
      <c r="A70" s="1"/>
      <c r="B70" s="1"/>
      <c r="C70" s="1"/>
      <c r="D70" s="1"/>
      <c r="E70" s="1"/>
      <c r="F70" s="1"/>
      <c r="G70" s="1"/>
      <c r="H70" s="1"/>
      <c r="I70" s="1"/>
      <c r="J70" s="1"/>
      <c r="K70" s="1"/>
    </row>
    <row r="71" ht="375" customHeight="1" spans="1:11">
      <c r="A71" s="1"/>
      <c r="B71" s="1"/>
      <c r="C71" s="1"/>
      <c r="D71" s="1"/>
      <c r="E71" s="1"/>
      <c r="F71" s="1"/>
      <c r="G71" s="1"/>
      <c r="H71" s="1"/>
      <c r="I71" s="1"/>
      <c r="J71" s="1"/>
      <c r="K71" s="1"/>
    </row>
  </sheetData>
  <mergeCells count="1">
    <mergeCell ref="A3:K7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workbookViewId="0">
      <selection activeCell="C20" sqref="C20:C26"/>
    </sheetView>
  </sheetViews>
  <sheetFormatPr defaultColWidth="8.88888888888889" defaultRowHeight="14.4"/>
  <cols>
    <col min="1" max="1" width="34" style="163" customWidth="1"/>
    <col min="2" max="2" width="15.6666666666667" style="163" customWidth="1"/>
    <col min="3" max="3" width="15" style="163" customWidth="1"/>
    <col min="4" max="4" width="10.1111111111111" style="163" customWidth="1"/>
    <col min="5" max="5" width="6.88888888888889" style="163" customWidth="1"/>
    <col min="6" max="6" width="10.5555555555556" style="163" customWidth="1"/>
    <col min="7" max="16381" width="8.88888888888889" style="163"/>
  </cols>
  <sheetData>
    <row r="1" s="163" customFormat="1" ht="40.8" customHeight="1" spans="1:6">
      <c r="A1" s="220" t="s">
        <v>131</v>
      </c>
      <c r="B1" s="220"/>
      <c r="C1" s="220"/>
      <c r="D1" s="220"/>
      <c r="E1" s="220"/>
      <c r="F1" s="221"/>
    </row>
    <row r="2" s="163" customFormat="1" ht="16.65" customHeight="1" spans="1:6">
      <c r="A2" s="6" t="s">
        <v>132</v>
      </c>
      <c r="B2" s="6"/>
      <c r="C2" s="59"/>
      <c r="D2" s="7" t="s">
        <v>49</v>
      </c>
      <c r="E2" s="7"/>
      <c r="F2" s="59"/>
    </row>
    <row r="3" s="163" customFormat="1" ht="17.85" customHeight="1" spans="1:6">
      <c r="A3" s="222" t="s">
        <v>50</v>
      </c>
      <c r="B3" s="97" t="s">
        <v>51</v>
      </c>
      <c r="C3" s="96" t="s">
        <v>52</v>
      </c>
      <c r="D3" s="96" t="s">
        <v>53</v>
      </c>
      <c r="E3" s="223"/>
      <c r="F3"/>
    </row>
    <row r="4" s="163" customFormat="1" ht="17.1" customHeight="1" spans="1:6">
      <c r="A4" s="222"/>
      <c r="B4" s="101" t="s">
        <v>54</v>
      </c>
      <c r="C4" s="100" t="s">
        <v>55</v>
      </c>
      <c r="D4" s="100" t="s">
        <v>56</v>
      </c>
      <c r="E4" s="224"/>
      <c r="F4"/>
    </row>
    <row r="5" s="163" customFormat="1" ht="15.9" customHeight="1" spans="1:6">
      <c r="A5" s="216" t="s">
        <v>57</v>
      </c>
      <c r="B5" s="225">
        <f>SUM(B6:B18)</f>
        <v>5209</v>
      </c>
      <c r="C5" s="225">
        <f>SUM(C6:C18)</f>
        <v>2967</v>
      </c>
      <c r="D5" s="226">
        <f t="shared" ref="D5:D17" si="0">(C5-B5)/B5*100</f>
        <v>-43.040890765982</v>
      </c>
      <c r="E5" s="226"/>
      <c r="F5"/>
    </row>
    <row r="6" s="163" customFormat="1" ht="15.9" customHeight="1" spans="1:6">
      <c r="A6" s="227" t="s">
        <v>58</v>
      </c>
      <c r="B6" s="228">
        <v>2342</v>
      </c>
      <c r="C6" s="228">
        <v>-440</v>
      </c>
      <c r="D6" s="19">
        <f t="shared" si="0"/>
        <v>-118.787361229718</v>
      </c>
      <c r="E6" s="19"/>
      <c r="F6"/>
    </row>
    <row r="7" s="163" customFormat="1" ht="15.9" customHeight="1" spans="1:6">
      <c r="A7" s="227" t="s">
        <v>59</v>
      </c>
      <c r="B7" s="228">
        <v>338</v>
      </c>
      <c r="C7" s="228">
        <v>326</v>
      </c>
      <c r="D7" s="19">
        <f t="shared" si="0"/>
        <v>-3.55029585798817</v>
      </c>
      <c r="E7" s="19"/>
      <c r="F7"/>
    </row>
    <row r="8" s="163" customFormat="1" ht="15.9" customHeight="1" spans="1:6">
      <c r="A8" s="227" t="s">
        <v>60</v>
      </c>
      <c r="B8" s="228">
        <v>161</v>
      </c>
      <c r="C8" s="228">
        <v>174</v>
      </c>
      <c r="D8" s="19">
        <f t="shared" si="0"/>
        <v>8.07453416149068</v>
      </c>
      <c r="E8" s="19"/>
      <c r="F8"/>
    </row>
    <row r="9" s="163" customFormat="1" ht="15.9" customHeight="1" spans="1:6">
      <c r="A9" s="227" t="s">
        <v>61</v>
      </c>
      <c r="B9" s="228">
        <v>545</v>
      </c>
      <c r="C9" s="228">
        <v>608</v>
      </c>
      <c r="D9" s="19">
        <f t="shared" si="0"/>
        <v>11.5596330275229</v>
      </c>
      <c r="E9" s="19"/>
      <c r="F9"/>
    </row>
    <row r="10" s="163" customFormat="1" ht="15.9" customHeight="1" spans="1:6">
      <c r="A10" s="227" t="s">
        <v>62</v>
      </c>
      <c r="B10" s="228">
        <v>315</v>
      </c>
      <c r="C10" s="228">
        <v>249</v>
      </c>
      <c r="D10" s="19">
        <f t="shared" si="0"/>
        <v>-20.952380952381</v>
      </c>
      <c r="E10" s="19"/>
      <c r="F10"/>
    </row>
    <row r="11" s="163" customFormat="1" ht="15.9" customHeight="1" spans="1:6">
      <c r="A11" s="227" t="s">
        <v>63</v>
      </c>
      <c r="B11" s="228">
        <v>313</v>
      </c>
      <c r="C11" s="228">
        <v>570</v>
      </c>
      <c r="D11" s="19">
        <f t="shared" si="0"/>
        <v>82.1086261980831</v>
      </c>
      <c r="E11" s="19"/>
      <c r="F11"/>
    </row>
    <row r="12" s="163" customFormat="1" ht="15.9" customHeight="1" spans="1:6">
      <c r="A12" s="227" t="s">
        <v>64</v>
      </c>
      <c r="B12" s="228">
        <v>171</v>
      </c>
      <c r="C12" s="228">
        <v>255</v>
      </c>
      <c r="D12" s="19">
        <f t="shared" si="0"/>
        <v>49.1228070175439</v>
      </c>
      <c r="E12" s="19"/>
      <c r="F12"/>
    </row>
    <row r="13" s="163" customFormat="1" ht="15.9" customHeight="1" spans="1:6">
      <c r="A13" s="227" t="s">
        <v>65</v>
      </c>
      <c r="B13" s="228">
        <v>232</v>
      </c>
      <c r="C13" s="228">
        <v>332</v>
      </c>
      <c r="D13" s="19">
        <f t="shared" si="0"/>
        <v>43.1034482758621</v>
      </c>
      <c r="E13" s="19"/>
      <c r="F13"/>
    </row>
    <row r="14" s="163" customFormat="1" ht="15.9" customHeight="1" spans="1:6">
      <c r="A14" s="227" t="s">
        <v>66</v>
      </c>
      <c r="B14" s="228">
        <v>113</v>
      </c>
      <c r="C14" s="228">
        <v>154</v>
      </c>
      <c r="D14" s="19">
        <f t="shared" si="0"/>
        <v>36.283185840708</v>
      </c>
      <c r="E14" s="19"/>
      <c r="F14"/>
    </row>
    <row r="15" s="163" customFormat="1" ht="15.9" customHeight="1" spans="1:6">
      <c r="A15" s="227" t="s">
        <v>67</v>
      </c>
      <c r="B15" s="228">
        <v>202</v>
      </c>
      <c r="C15" s="228">
        <v>223</v>
      </c>
      <c r="D15" s="19">
        <f t="shared" si="0"/>
        <v>10.3960396039604</v>
      </c>
      <c r="E15" s="19"/>
      <c r="F15"/>
    </row>
    <row r="16" s="163" customFormat="1" ht="15.9" customHeight="1" spans="1:6">
      <c r="A16" s="227" t="s">
        <v>68</v>
      </c>
      <c r="B16" s="228">
        <v>29</v>
      </c>
      <c r="C16" s="228">
        <v>111</v>
      </c>
      <c r="D16" s="19">
        <f t="shared" si="0"/>
        <v>282.758620689655</v>
      </c>
      <c r="E16" s="19"/>
      <c r="F16"/>
    </row>
    <row r="17" s="163" customFormat="1" ht="15.9" customHeight="1" spans="1:6">
      <c r="A17" s="227" t="s">
        <v>69</v>
      </c>
      <c r="B17" s="228">
        <v>448</v>
      </c>
      <c r="C17" s="228">
        <v>405</v>
      </c>
      <c r="D17" s="19">
        <f t="shared" si="0"/>
        <v>-9.59821428571429</v>
      </c>
      <c r="E17" s="19"/>
      <c r="F17"/>
    </row>
    <row r="18" s="163" customFormat="1" ht="15.9" customHeight="1" spans="1:6">
      <c r="A18" s="227" t="s">
        <v>70</v>
      </c>
      <c r="B18" s="18"/>
      <c r="C18" s="18"/>
      <c r="D18" s="19"/>
      <c r="E18" s="19"/>
      <c r="F18"/>
    </row>
    <row r="19" s="163" customFormat="1" ht="15.9" customHeight="1" spans="1:6">
      <c r="A19" s="216" t="s">
        <v>71</v>
      </c>
      <c r="B19" s="21">
        <f>SUM(B20:B27)</f>
        <v>2687</v>
      </c>
      <c r="C19" s="21">
        <f>SUM(C20:C27)</f>
        <v>3498</v>
      </c>
      <c r="D19" s="230">
        <f t="shared" ref="D19:D24" si="1">(C19-B19)/B19*100</f>
        <v>30.1823595087458</v>
      </c>
      <c r="E19" s="230"/>
      <c r="F19"/>
    </row>
    <row r="20" s="163" customFormat="1" ht="15.9" customHeight="1" spans="1:6">
      <c r="A20" s="227" t="s">
        <v>72</v>
      </c>
      <c r="B20" s="228">
        <v>1206</v>
      </c>
      <c r="C20" s="228">
        <v>429</v>
      </c>
      <c r="D20" s="19">
        <f t="shared" si="1"/>
        <v>-64.4278606965174</v>
      </c>
      <c r="E20" s="19"/>
      <c r="F20"/>
    </row>
    <row r="21" s="163" customFormat="1" ht="15.9" customHeight="1" spans="1:6">
      <c r="A21" s="227" t="s">
        <v>73</v>
      </c>
      <c r="B21" s="228">
        <v>308</v>
      </c>
      <c r="C21" s="228">
        <v>159</v>
      </c>
      <c r="D21" s="19">
        <f t="shared" si="1"/>
        <v>-48.3766233766234</v>
      </c>
      <c r="E21" s="19"/>
      <c r="F21"/>
    </row>
    <row r="22" s="163" customFormat="1" ht="15.9" customHeight="1" spans="1:6">
      <c r="A22" s="227" t="s">
        <v>74</v>
      </c>
      <c r="B22" s="228">
        <v>773</v>
      </c>
      <c r="C22" s="228">
        <v>806</v>
      </c>
      <c r="D22" s="19">
        <f t="shared" si="1"/>
        <v>4.26908150064683</v>
      </c>
      <c r="E22" s="19"/>
      <c r="F22"/>
    </row>
    <row r="23" s="163" customFormat="1" ht="15.9" customHeight="1" spans="1:6">
      <c r="A23" s="227" t="s">
        <v>75</v>
      </c>
      <c r="B23" s="228"/>
      <c r="C23" s="228"/>
      <c r="D23" s="19"/>
      <c r="E23" s="19"/>
      <c r="F23"/>
    </row>
    <row r="24" s="163" customFormat="1" ht="14" customHeight="1" spans="1:6">
      <c r="A24" s="227" t="s">
        <v>76</v>
      </c>
      <c r="B24" s="228">
        <v>377</v>
      </c>
      <c r="C24" s="228">
        <v>1818</v>
      </c>
      <c r="D24" s="19">
        <f t="shared" si="1"/>
        <v>382.228116710875</v>
      </c>
      <c r="E24" s="19"/>
      <c r="F24"/>
    </row>
    <row r="25" s="163" customFormat="1" ht="15.9" customHeight="1" spans="1:6">
      <c r="A25" s="227" t="s">
        <v>77</v>
      </c>
      <c r="B25" s="15"/>
      <c r="C25" s="15"/>
      <c r="D25" s="19"/>
      <c r="E25" s="19"/>
      <c r="F25"/>
    </row>
    <row r="26" s="163" customFormat="1" ht="15.9" customHeight="1" spans="1:6">
      <c r="A26" s="227" t="s">
        <v>78</v>
      </c>
      <c r="B26" s="15">
        <v>23</v>
      </c>
      <c r="C26" s="15">
        <v>286</v>
      </c>
      <c r="D26" s="19"/>
      <c r="E26" s="19"/>
      <c r="F26"/>
    </row>
    <row r="27" s="163" customFormat="1" ht="15.9" customHeight="1" spans="1:6">
      <c r="A27" s="227" t="s">
        <v>79</v>
      </c>
      <c r="B27" s="18"/>
      <c r="C27" s="18"/>
      <c r="D27" s="19"/>
      <c r="E27" s="19"/>
      <c r="F27"/>
    </row>
    <row r="28" s="163" customFormat="1" ht="15.9" customHeight="1" spans="1:6">
      <c r="A28" s="20" t="s">
        <v>80</v>
      </c>
      <c r="B28" s="21">
        <f>B19+B5</f>
        <v>7896</v>
      </c>
      <c r="C28" s="21">
        <f>C19+C5</f>
        <v>6465</v>
      </c>
      <c r="D28" s="230"/>
      <c r="E28" s="230"/>
      <c r="F28"/>
    </row>
    <row r="29" s="163" customFormat="1" ht="15.9" customHeight="1" spans="1:16384">
      <c r="A29" s="216" t="s">
        <v>81</v>
      </c>
      <c r="B29" s="21"/>
      <c r="C29" s="21">
        <f>SUM(C30:C32)</f>
        <v>187078</v>
      </c>
      <c r="D29" s="18"/>
      <c r="E29" s="18"/>
      <c r="F29"/>
      <c r="XFB29"/>
      <c r="XFC29"/>
      <c r="XFD29"/>
    </row>
    <row r="30" s="163" customFormat="1" ht="15.9" customHeight="1" spans="1:16384">
      <c r="A30" s="17" t="s">
        <v>82</v>
      </c>
      <c r="B30" s="18"/>
      <c r="C30" s="18">
        <v>1512</v>
      </c>
      <c r="D30" s="18"/>
      <c r="E30" s="18"/>
      <c r="F30"/>
      <c r="XFB30"/>
      <c r="XFC30"/>
      <c r="XFD30"/>
    </row>
    <row r="31" s="163" customFormat="1" ht="16" customHeight="1" spans="1:16384">
      <c r="A31" s="17" t="s">
        <v>83</v>
      </c>
      <c r="B31" s="18"/>
      <c r="C31" s="18">
        <v>111008</v>
      </c>
      <c r="D31" s="18"/>
      <c r="E31" s="18"/>
      <c r="F31"/>
      <c r="XFB31"/>
      <c r="XFC31"/>
      <c r="XFD31"/>
    </row>
    <row r="32" s="163" customFormat="1" ht="15.9" customHeight="1" spans="1:16384">
      <c r="A32" s="17" t="s">
        <v>84</v>
      </c>
      <c r="B32" s="18"/>
      <c r="C32" s="18">
        <v>74558</v>
      </c>
      <c r="D32" s="18"/>
      <c r="E32" s="18"/>
      <c r="F32"/>
      <c r="XFB32"/>
      <c r="XFC32"/>
      <c r="XFD32"/>
    </row>
    <row r="33" s="163" customFormat="1" ht="15.9" customHeight="1" spans="1:16384">
      <c r="A33" s="216" t="s">
        <v>85</v>
      </c>
      <c r="B33" s="21"/>
      <c r="C33" s="21">
        <f>C34+C35</f>
        <v>11817</v>
      </c>
      <c r="D33" s="18"/>
      <c r="E33" s="18"/>
      <c r="F33"/>
      <c r="XFB33"/>
      <c r="XFC33"/>
      <c r="XFD33"/>
    </row>
    <row r="34" s="163" customFormat="1" ht="15.9" customHeight="1" spans="1:16384">
      <c r="A34" s="17" t="s">
        <v>86</v>
      </c>
      <c r="B34" s="18"/>
      <c r="C34" s="18">
        <v>4572</v>
      </c>
      <c r="D34" s="95"/>
      <c r="E34" s="233"/>
      <c r="F34"/>
      <c r="XFB34"/>
      <c r="XFC34"/>
      <c r="XFD34"/>
    </row>
    <row r="35" s="163" customFormat="1" ht="15" customHeight="1" spans="1:16384">
      <c r="A35" s="17" t="s">
        <v>87</v>
      </c>
      <c r="B35" s="18"/>
      <c r="C35" s="18">
        <v>7245</v>
      </c>
      <c r="D35" s="18"/>
      <c r="E35" s="18"/>
      <c r="F35"/>
      <c r="XFB35"/>
      <c r="XFC35"/>
      <c r="XFD35"/>
    </row>
    <row r="36" s="163" customFormat="1" ht="15.9" customHeight="1" spans="1:16384">
      <c r="A36" s="234" t="s">
        <v>88</v>
      </c>
      <c r="B36" s="21"/>
      <c r="C36" s="21"/>
      <c r="D36" s="18"/>
      <c r="E36" s="18"/>
      <c r="F36"/>
      <c r="XFB36"/>
      <c r="XFC36"/>
      <c r="XFD36"/>
    </row>
    <row r="37" s="163" customFormat="1" ht="15.9" customHeight="1" spans="1:16384">
      <c r="A37" s="218" t="s">
        <v>89</v>
      </c>
      <c r="B37" s="21"/>
      <c r="C37" s="21">
        <f>C38+C39+C40</f>
        <v>7876</v>
      </c>
      <c r="D37" s="18"/>
      <c r="E37" s="18"/>
      <c r="F37"/>
      <c r="XFB37"/>
      <c r="XFC37"/>
      <c r="XFD37"/>
    </row>
    <row r="38" s="163" customFormat="1" ht="15.9" customHeight="1" spans="1:16384">
      <c r="A38" s="235" t="s">
        <v>90</v>
      </c>
      <c r="B38" s="18"/>
      <c r="C38" s="18">
        <v>3640</v>
      </c>
      <c r="D38" s="18"/>
      <c r="E38" s="18"/>
      <c r="F38"/>
      <c r="XFB38"/>
      <c r="XFC38"/>
      <c r="XFD38"/>
    </row>
    <row r="39" s="163" customFormat="1" ht="15.9" customHeight="1" spans="1:16384">
      <c r="A39" s="235" t="s">
        <v>91</v>
      </c>
      <c r="B39" s="18"/>
      <c r="C39" s="18">
        <v>13</v>
      </c>
      <c r="D39" s="95"/>
      <c r="E39" s="233"/>
      <c r="F39"/>
      <c r="XFB39"/>
      <c r="XFC39"/>
      <c r="XFD39"/>
    </row>
    <row r="40" s="163" customFormat="1" ht="15.9" customHeight="1" spans="1:16384">
      <c r="A40" s="235" t="s">
        <v>92</v>
      </c>
      <c r="B40" s="18"/>
      <c r="C40" s="18">
        <v>4223</v>
      </c>
      <c r="D40" s="95"/>
      <c r="E40" s="233"/>
      <c r="F40"/>
      <c r="XFB40"/>
      <c r="XFC40"/>
      <c r="XFD40"/>
    </row>
    <row r="41" s="163" customFormat="1" ht="15.9" customHeight="1" spans="1:16384">
      <c r="A41" s="234" t="s">
        <v>93</v>
      </c>
      <c r="B41" s="21"/>
      <c r="C41" s="21">
        <v>1171</v>
      </c>
      <c r="D41" s="18"/>
      <c r="E41" s="18"/>
      <c r="F41"/>
      <c r="XFB41"/>
      <c r="XFC41"/>
      <c r="XFD41"/>
    </row>
    <row r="42" spans="1:5">
      <c r="A42" s="20" t="s">
        <v>94</v>
      </c>
      <c r="B42" s="21"/>
      <c r="C42" s="21">
        <f>C28+C29+C33+C36+C37+C41</f>
        <v>214407</v>
      </c>
      <c r="D42" s="21"/>
      <c r="E42" s="21"/>
    </row>
  </sheetData>
  <mergeCells count="42">
    <mergeCell ref="A1:E1"/>
    <mergeCell ref="D2:E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1:E41"/>
    <mergeCell ref="D42:E42"/>
    <mergeCell ref="A3:A4"/>
  </mergeCells>
  <pageMargins left="0.75" right="0.75" top="1" bottom="1" header="0.5" footer="0.5"/>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D34" sqref="D34"/>
    </sheetView>
  </sheetViews>
  <sheetFormatPr defaultColWidth="8.88888888888889" defaultRowHeight="14.4" outlineLevelCol="3"/>
  <cols>
    <col min="1" max="1" width="38.1111111111111" style="163" customWidth="1"/>
    <col min="2" max="2" width="13.5555555555556" style="163" customWidth="1"/>
    <col min="3" max="3" width="13.4444444444444" style="163" customWidth="1"/>
    <col min="4" max="4" width="16.1111111111111" style="163" customWidth="1"/>
    <col min="5" max="16384" width="8.88888888888889" style="163"/>
  </cols>
  <sheetData>
    <row r="1" s="163" customFormat="1" ht="40.8" customHeight="1" spans="1:4">
      <c r="A1" s="111" t="s">
        <v>133</v>
      </c>
      <c r="B1" s="111"/>
      <c r="C1" s="111"/>
      <c r="D1" s="111"/>
    </row>
    <row r="2" s="163" customFormat="1" ht="15.9" customHeight="1" spans="1:4">
      <c r="A2" s="151" t="s">
        <v>134</v>
      </c>
      <c r="B2" s="151"/>
      <c r="C2" s="180" t="s">
        <v>49</v>
      </c>
      <c r="D2" s="180"/>
    </row>
    <row r="3" s="163" customFormat="1" ht="17.1" customHeight="1" spans="1:4">
      <c r="A3" s="198" t="s">
        <v>50</v>
      </c>
      <c r="B3" s="198" t="s">
        <v>51</v>
      </c>
      <c r="C3" s="199" t="s">
        <v>97</v>
      </c>
      <c r="D3" s="200" t="s">
        <v>53</v>
      </c>
    </row>
    <row r="4" s="163" customFormat="1" ht="15.6" spans="1:4">
      <c r="A4" s="201"/>
      <c r="B4" s="202" t="s">
        <v>54</v>
      </c>
      <c r="C4" s="203" t="s">
        <v>55</v>
      </c>
      <c r="D4" s="204" t="s">
        <v>56</v>
      </c>
    </row>
    <row r="5" s="163" customFormat="1" ht="20" customHeight="1" spans="1:4">
      <c r="A5" s="210" t="s">
        <v>98</v>
      </c>
      <c r="B5" s="211">
        <v>19564</v>
      </c>
      <c r="C5" s="211">
        <v>19158</v>
      </c>
      <c r="D5" s="124">
        <f t="shared" ref="D5:D19" si="0">(C5-B5)/B5*100</f>
        <v>-2.07524023717031</v>
      </c>
    </row>
    <row r="6" s="163" customFormat="1" ht="20" customHeight="1" spans="1:4">
      <c r="A6" s="210" t="s">
        <v>99</v>
      </c>
      <c r="B6" s="211">
        <v>77</v>
      </c>
      <c r="C6" s="211">
        <v>50</v>
      </c>
      <c r="D6" s="124">
        <f t="shared" si="0"/>
        <v>-35.0649350649351</v>
      </c>
    </row>
    <row r="7" s="163" customFormat="1" ht="20" customHeight="1" spans="1:4">
      <c r="A7" s="210" t="s">
        <v>100</v>
      </c>
      <c r="B7" s="261">
        <v>6500</v>
      </c>
      <c r="C7" s="261">
        <v>6315</v>
      </c>
      <c r="D7" s="124">
        <f t="shared" si="0"/>
        <v>-2.84615384615385</v>
      </c>
    </row>
    <row r="8" s="163" customFormat="1" ht="20" customHeight="1" spans="1:4">
      <c r="A8" s="210" t="s">
        <v>101</v>
      </c>
      <c r="B8" s="261">
        <v>33748</v>
      </c>
      <c r="C8" s="261">
        <v>34183</v>
      </c>
      <c r="D8" s="124">
        <f t="shared" si="0"/>
        <v>1.28896527201612</v>
      </c>
    </row>
    <row r="9" s="163" customFormat="1" ht="20" customHeight="1" spans="1:4">
      <c r="A9" s="210" t="s">
        <v>102</v>
      </c>
      <c r="B9" s="261">
        <v>299</v>
      </c>
      <c r="C9" s="261">
        <v>353</v>
      </c>
      <c r="D9" s="124">
        <f t="shared" si="0"/>
        <v>18.0602006688963</v>
      </c>
    </row>
    <row r="10" s="163" customFormat="1" ht="20" customHeight="1" spans="1:4">
      <c r="A10" s="210" t="s">
        <v>103</v>
      </c>
      <c r="B10" s="261">
        <v>2130</v>
      </c>
      <c r="C10" s="261">
        <v>2157</v>
      </c>
      <c r="D10" s="124">
        <f t="shared" si="0"/>
        <v>1.26760563380282</v>
      </c>
    </row>
    <row r="11" s="163" customFormat="1" ht="20" customHeight="1" spans="1:4">
      <c r="A11" s="210" t="s">
        <v>104</v>
      </c>
      <c r="B11" s="261">
        <v>32938</v>
      </c>
      <c r="C11" s="261">
        <v>34177</v>
      </c>
      <c r="D11" s="124">
        <f t="shared" si="0"/>
        <v>3.76161272694153</v>
      </c>
    </row>
    <row r="12" s="163" customFormat="1" ht="20" customHeight="1" spans="1:4">
      <c r="A12" s="210" t="s">
        <v>105</v>
      </c>
      <c r="B12" s="261">
        <v>15072</v>
      </c>
      <c r="C12" s="261">
        <v>21733</v>
      </c>
      <c r="D12" s="124">
        <f t="shared" si="0"/>
        <v>44.1945329087049</v>
      </c>
    </row>
    <row r="13" s="163" customFormat="1" ht="20" customHeight="1" spans="1:4">
      <c r="A13" s="210" t="s">
        <v>106</v>
      </c>
      <c r="B13" s="261">
        <v>7697</v>
      </c>
      <c r="C13" s="261">
        <v>7845</v>
      </c>
      <c r="D13" s="124">
        <f t="shared" si="0"/>
        <v>1.92282707548395</v>
      </c>
    </row>
    <row r="14" s="163" customFormat="1" ht="20" customHeight="1" spans="1:4">
      <c r="A14" s="210" t="s">
        <v>107</v>
      </c>
      <c r="B14" s="261">
        <v>11025</v>
      </c>
      <c r="C14" s="261">
        <v>15577</v>
      </c>
      <c r="D14" s="124">
        <f t="shared" si="0"/>
        <v>41.2879818594104</v>
      </c>
    </row>
    <row r="15" s="163" customFormat="1" ht="20" customHeight="1" spans="1:4">
      <c r="A15" s="210" t="s">
        <v>108</v>
      </c>
      <c r="B15" s="261">
        <v>40883</v>
      </c>
      <c r="C15" s="261">
        <v>41374</v>
      </c>
      <c r="D15" s="124">
        <f t="shared" si="0"/>
        <v>1.2009881857985</v>
      </c>
    </row>
    <row r="16" s="163" customFormat="1" ht="20" customHeight="1" spans="1:4">
      <c r="A16" s="210" t="s">
        <v>109</v>
      </c>
      <c r="B16" s="261">
        <v>7109</v>
      </c>
      <c r="C16" s="261">
        <v>6645</v>
      </c>
      <c r="D16" s="124">
        <f t="shared" si="0"/>
        <v>-6.52693768462512</v>
      </c>
    </row>
    <row r="17" s="163" customFormat="1" ht="20" customHeight="1" spans="1:4">
      <c r="A17" s="210" t="s">
        <v>110</v>
      </c>
      <c r="B17" s="261">
        <v>798</v>
      </c>
      <c r="C17" s="261">
        <v>1405</v>
      </c>
      <c r="D17" s="124">
        <f t="shared" si="0"/>
        <v>76.0651629072682</v>
      </c>
    </row>
    <row r="18" s="163" customFormat="1" ht="20" customHeight="1" spans="1:4">
      <c r="A18" s="210" t="s">
        <v>111</v>
      </c>
      <c r="B18" s="261">
        <v>573</v>
      </c>
      <c r="C18" s="261">
        <v>174</v>
      </c>
      <c r="D18" s="124">
        <f t="shared" si="0"/>
        <v>-69.6335078534031</v>
      </c>
    </row>
    <row r="19" s="163" customFormat="1" ht="20" customHeight="1" spans="1:4">
      <c r="A19" s="210" t="s">
        <v>112</v>
      </c>
      <c r="B19" s="261"/>
      <c r="C19" s="261"/>
      <c r="D19" s="124" t="e">
        <f t="shared" si="0"/>
        <v>#DIV/0!</v>
      </c>
    </row>
    <row r="20" s="163" customFormat="1" ht="20" customHeight="1" spans="1:4">
      <c r="A20" s="210" t="s">
        <v>113</v>
      </c>
      <c r="B20" s="211"/>
      <c r="C20" s="211"/>
      <c r="D20" s="124"/>
    </row>
    <row r="21" s="163" customFormat="1" ht="20" customHeight="1" spans="1:4">
      <c r="A21" s="210" t="s">
        <v>114</v>
      </c>
      <c r="B21" s="211">
        <v>3566</v>
      </c>
      <c r="C21" s="211">
        <v>1648</v>
      </c>
      <c r="D21" s="124">
        <f t="shared" ref="D21:D24" si="1">(C21-B21)/B21*100</f>
        <v>-53.7857543466068</v>
      </c>
    </row>
    <row r="22" s="163" customFormat="1" ht="20" customHeight="1" spans="1:4">
      <c r="A22" s="210" t="s">
        <v>115</v>
      </c>
      <c r="B22" s="211">
        <v>4968</v>
      </c>
      <c r="C22" s="211">
        <v>6168</v>
      </c>
      <c r="D22" s="124">
        <f t="shared" si="1"/>
        <v>24.1545893719807</v>
      </c>
    </row>
    <row r="23" s="163" customFormat="1" ht="20" customHeight="1" spans="1:4">
      <c r="A23" s="210" t="s">
        <v>116</v>
      </c>
      <c r="B23" s="211">
        <v>227</v>
      </c>
      <c r="C23" s="211">
        <v>302</v>
      </c>
      <c r="D23" s="124">
        <f t="shared" si="1"/>
        <v>33.0396475770925</v>
      </c>
    </row>
    <row r="24" s="163" customFormat="1" ht="20" customHeight="1" spans="1:4">
      <c r="A24" s="212" t="s">
        <v>117</v>
      </c>
      <c r="B24" s="211">
        <v>1108</v>
      </c>
      <c r="C24" s="211">
        <v>1867</v>
      </c>
      <c r="D24" s="124">
        <f t="shared" si="1"/>
        <v>68.5018050541516</v>
      </c>
    </row>
    <row r="25" s="163" customFormat="1" ht="20" customHeight="1" spans="1:4">
      <c r="A25" s="210" t="s">
        <v>118</v>
      </c>
      <c r="B25" s="211"/>
      <c r="C25" s="211"/>
      <c r="D25" s="124"/>
    </row>
    <row r="26" s="163" customFormat="1" ht="20" customHeight="1" spans="1:4">
      <c r="A26" s="210" t="s">
        <v>119</v>
      </c>
      <c r="B26" s="116">
        <v>2456</v>
      </c>
      <c r="C26" s="116">
        <v>2609</v>
      </c>
      <c r="D26" s="124">
        <f>(C26-B26)/B26*100</f>
        <v>6.22964169381108</v>
      </c>
    </row>
    <row r="27" s="163" customFormat="1" ht="20" customHeight="1" spans="1:4">
      <c r="A27" s="210" t="s">
        <v>120</v>
      </c>
      <c r="B27" s="116">
        <v>12</v>
      </c>
      <c r="C27" s="116">
        <v>13</v>
      </c>
      <c r="D27" s="124"/>
    </row>
    <row r="28" s="163" customFormat="1" ht="20" customHeight="1" spans="1:4">
      <c r="A28" s="262" t="s">
        <v>121</v>
      </c>
      <c r="B28" s="263">
        <f>SUM(B5:B27)</f>
        <v>190750</v>
      </c>
      <c r="C28" s="263">
        <f>SUM(C5:C27)</f>
        <v>203753</v>
      </c>
      <c r="D28" s="127">
        <f>(C28-B28)/B28*100</f>
        <v>6.81677588466579</v>
      </c>
    </row>
    <row r="29" s="163" customFormat="1" ht="20" customHeight="1" spans="1:4">
      <c r="A29" s="216" t="s">
        <v>122</v>
      </c>
      <c r="B29" s="21"/>
      <c r="C29" s="21">
        <f>C30+C31</f>
        <v>1523</v>
      </c>
      <c r="D29" s="18"/>
    </row>
    <row r="30" s="163" customFormat="1" ht="20" customHeight="1" spans="1:4">
      <c r="A30" s="17" t="s">
        <v>123</v>
      </c>
      <c r="B30" s="21"/>
      <c r="C30" s="18">
        <v>126</v>
      </c>
      <c r="D30" s="18"/>
    </row>
    <row r="31" s="163" customFormat="1" ht="20" customHeight="1" spans="1:4">
      <c r="A31" s="86" t="s">
        <v>124</v>
      </c>
      <c r="B31" s="21"/>
      <c r="C31" s="18">
        <v>1397</v>
      </c>
      <c r="D31" s="18"/>
    </row>
    <row r="32" s="163" customFormat="1" ht="20" customHeight="1" spans="1:4">
      <c r="A32" s="217" t="s">
        <v>125</v>
      </c>
      <c r="B32" s="21"/>
      <c r="C32" s="21">
        <f>C33+C34</f>
        <v>8595</v>
      </c>
      <c r="D32" s="18"/>
    </row>
    <row r="33" s="163" customFormat="1" ht="20" customHeight="1" spans="1:4">
      <c r="A33" s="86" t="s">
        <v>126</v>
      </c>
      <c r="B33" s="21"/>
      <c r="C33" s="18">
        <v>1350</v>
      </c>
      <c r="D33" s="18"/>
    </row>
    <row r="34" s="163" customFormat="1" ht="20" customHeight="1" spans="1:4">
      <c r="A34" s="86" t="s">
        <v>127</v>
      </c>
      <c r="B34" s="21"/>
      <c r="C34" s="18">
        <v>7245</v>
      </c>
      <c r="D34" s="18"/>
    </row>
    <row r="35" s="163" customFormat="1" ht="20" customHeight="1" spans="1:4">
      <c r="A35" s="218" t="s">
        <v>128</v>
      </c>
      <c r="B35" s="21"/>
      <c r="C35" s="21">
        <f>C36</f>
        <v>536</v>
      </c>
      <c r="D35" s="18"/>
    </row>
    <row r="36" s="163" customFormat="1" ht="20" customHeight="1" spans="1:4">
      <c r="A36" s="86" t="s">
        <v>129</v>
      </c>
      <c r="B36" s="21"/>
      <c r="C36" s="18">
        <v>536</v>
      </c>
      <c r="D36" s="18"/>
    </row>
    <row r="37" s="163" customFormat="1" ht="20" customHeight="1" spans="1:4">
      <c r="A37" s="20" t="s">
        <v>130</v>
      </c>
      <c r="B37" s="21"/>
      <c r="C37" s="21">
        <f>C28+C29+C32+C35</f>
        <v>214407</v>
      </c>
      <c r="D37" s="219"/>
    </row>
  </sheetData>
  <mergeCells count="3">
    <mergeCell ref="A1:D1"/>
    <mergeCell ref="C2:D2"/>
    <mergeCell ref="A3:A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B5" sqref="B5"/>
    </sheetView>
  </sheetViews>
  <sheetFormatPr defaultColWidth="9" defaultRowHeight="14.4"/>
  <cols>
    <col min="1" max="1" width="35.5" style="241" customWidth="1"/>
    <col min="2" max="2" width="18.8796296296296" style="244" customWidth="1"/>
    <col min="3" max="3" width="31.5" style="241" customWidth="1"/>
    <col min="4" max="4" width="16.5" style="244" customWidth="1"/>
    <col min="5" max="16384" width="9" style="241"/>
  </cols>
  <sheetData>
    <row r="1" s="241" customFormat="1" ht="36.95" customHeight="1" spans="1:4">
      <c r="A1" s="245" t="s">
        <v>135</v>
      </c>
      <c r="B1" s="245"/>
      <c r="C1" s="245"/>
      <c r="D1" s="245"/>
    </row>
    <row r="2" s="241" customFormat="1" ht="33" customHeight="1" spans="1:4">
      <c r="A2" s="246" t="s">
        <v>136</v>
      </c>
      <c r="B2" s="247"/>
      <c r="C2" s="248" t="s">
        <v>49</v>
      </c>
      <c r="D2" s="249"/>
    </row>
    <row r="3" s="242" customFormat="1" ht="29.1" customHeight="1" spans="1:4">
      <c r="A3" s="250" t="s">
        <v>137</v>
      </c>
      <c r="B3" s="250" t="s">
        <v>138</v>
      </c>
      <c r="C3" s="250" t="s">
        <v>139</v>
      </c>
      <c r="D3" s="250" t="s">
        <v>140</v>
      </c>
    </row>
    <row r="4" s="243" customFormat="1" ht="23.25" customHeight="1" spans="1:4">
      <c r="A4" s="251" t="s">
        <v>141</v>
      </c>
      <c r="B4" s="252">
        <v>6465</v>
      </c>
      <c r="C4" s="251" t="s">
        <v>142</v>
      </c>
      <c r="D4" s="252">
        <v>203753</v>
      </c>
    </row>
    <row r="5" s="241" customFormat="1" ht="24.95" customHeight="1" spans="1:4">
      <c r="A5" s="251" t="s">
        <v>143</v>
      </c>
      <c r="B5" s="252">
        <v>187078</v>
      </c>
      <c r="C5" s="251" t="s">
        <v>144</v>
      </c>
      <c r="D5" s="252">
        <v>1523</v>
      </c>
    </row>
    <row r="6" s="241" customFormat="1" ht="24.95" customHeight="1" spans="1:4">
      <c r="A6" s="251" t="s">
        <v>145</v>
      </c>
      <c r="B6" s="252">
        <v>11817</v>
      </c>
      <c r="C6" s="251" t="s">
        <v>146</v>
      </c>
      <c r="D6" s="252">
        <v>8595</v>
      </c>
    </row>
    <row r="7" s="241" customFormat="1" ht="24.95" customHeight="1" spans="1:4">
      <c r="A7" s="251" t="s">
        <v>147</v>
      </c>
      <c r="B7" s="252"/>
      <c r="C7" s="251" t="s">
        <v>148</v>
      </c>
      <c r="D7" s="252"/>
    </row>
    <row r="8" s="241" customFormat="1" ht="24.95" customHeight="1" spans="1:4">
      <c r="A8" s="251" t="s">
        <v>149</v>
      </c>
      <c r="B8" s="252">
        <v>7876</v>
      </c>
      <c r="C8" s="251" t="s">
        <v>150</v>
      </c>
      <c r="D8" s="252"/>
    </row>
    <row r="9" s="241" customFormat="1" ht="24.95" customHeight="1" spans="1:4">
      <c r="A9" s="251" t="s">
        <v>151</v>
      </c>
      <c r="B9" s="252">
        <v>1171</v>
      </c>
      <c r="C9" s="251" t="s">
        <v>152</v>
      </c>
      <c r="D9" s="252">
        <v>536</v>
      </c>
    </row>
    <row r="10" s="241" customFormat="1" ht="24.95" customHeight="1" spans="1:4">
      <c r="A10" s="253"/>
      <c r="B10" s="254"/>
      <c r="C10" s="253"/>
      <c r="D10" s="254"/>
    </row>
    <row r="11" s="241" customFormat="1" ht="24.95" customHeight="1" spans="1:4">
      <c r="A11" s="255" t="s">
        <v>94</v>
      </c>
      <c r="B11" s="255">
        <f>SUM(B4:B10)</f>
        <v>214407</v>
      </c>
      <c r="C11" s="255" t="s">
        <v>130</v>
      </c>
      <c r="D11" s="255">
        <f>SUM(D4:D10)</f>
        <v>214407</v>
      </c>
    </row>
    <row r="12" s="241" customFormat="1" ht="24.95" customHeight="1" spans="1:4">
      <c r="A12" s="256"/>
      <c r="B12" s="257"/>
      <c r="C12" s="256"/>
      <c r="D12" s="258"/>
    </row>
    <row r="13" s="241" customFormat="1" ht="24.95" customHeight="1" spans="2:4">
      <c r="B13" s="259"/>
      <c r="D13" s="244"/>
    </row>
    <row r="14" s="241" customFormat="1" ht="24.95" customHeight="1" spans="2:4">
      <c r="B14" s="259"/>
      <c r="D14" s="244"/>
    </row>
    <row r="15" s="241" customFormat="1" ht="24.95" customHeight="1" spans="1:4">
      <c r="A15" s="256"/>
      <c r="B15" s="257"/>
      <c r="D15" s="244"/>
    </row>
    <row r="16" s="241" customFormat="1" ht="24.95" customHeight="1" spans="2:4">
      <c r="B16" s="259"/>
      <c r="D16" s="244"/>
    </row>
    <row r="17" s="241" customFormat="1" ht="24.95" customHeight="1" spans="2:9">
      <c r="B17" s="259"/>
      <c r="D17" s="244"/>
      <c r="F17" s="260"/>
      <c r="G17" s="260"/>
      <c r="H17" s="260"/>
      <c r="I17" s="260"/>
    </row>
    <row r="18" s="241" customFormat="1" ht="24.95" customHeight="1" spans="2:4">
      <c r="B18" s="259"/>
      <c r="D18" s="244"/>
    </row>
    <row r="19" s="241" customFormat="1" ht="24.95" customHeight="1" spans="2:4">
      <c r="B19" s="259"/>
      <c r="D19" s="244"/>
    </row>
    <row r="20" s="241" customFormat="1" ht="24.95" customHeight="1" spans="2:4">
      <c r="B20" s="259"/>
      <c r="D20" s="244"/>
    </row>
    <row r="21" s="241" customFormat="1" ht="24.95" customHeight="1" spans="2:4">
      <c r="B21" s="259"/>
      <c r="D21" s="244"/>
    </row>
    <row r="22" s="241" customFormat="1" ht="24.95" customHeight="1" spans="2:4">
      <c r="B22" s="259"/>
      <c r="D22" s="244"/>
    </row>
    <row r="23" s="241" customFormat="1" ht="24.95" customHeight="1" spans="2:4">
      <c r="B23" s="259"/>
      <c r="D23" s="244"/>
    </row>
    <row r="24" s="241" customFormat="1" ht="24.95" customHeight="1" spans="2:4">
      <c r="B24" s="259"/>
      <c r="D24" s="244"/>
    </row>
  </sheetData>
  <mergeCells count="4">
    <mergeCell ref="A1:D1"/>
    <mergeCell ref="A2:B2"/>
    <mergeCell ref="C2:D2"/>
    <mergeCell ref="F17:I1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topLeftCell="A13" workbookViewId="0">
      <selection activeCell="F22" sqref="F22"/>
    </sheetView>
  </sheetViews>
  <sheetFormatPr defaultColWidth="8.88888888888889" defaultRowHeight="14.4" outlineLevelCol="1"/>
  <cols>
    <col min="1" max="1" width="55.3333333333333" style="163" customWidth="1"/>
    <col min="2" max="2" width="24.6666666666667" style="163" customWidth="1"/>
    <col min="3" max="16384" width="8.88888888888889" style="163"/>
  </cols>
  <sheetData>
    <row r="1" s="163" customFormat="1" ht="21" customHeight="1" spans="1:2">
      <c r="A1" s="111" t="s">
        <v>153</v>
      </c>
      <c r="B1" s="111"/>
    </row>
    <row r="2" s="163" customFormat="1" ht="21" customHeight="1" spans="1:2">
      <c r="A2" s="151" t="s">
        <v>154</v>
      </c>
      <c r="B2" s="114" t="s">
        <v>49</v>
      </c>
    </row>
    <row r="3" s="163" customFormat="1" ht="21" customHeight="1" spans="1:2">
      <c r="A3" s="121" t="s">
        <v>50</v>
      </c>
      <c r="B3" s="239" t="s">
        <v>140</v>
      </c>
    </row>
    <row r="4" s="163" customFormat="1" ht="21" customHeight="1" spans="1:2">
      <c r="A4" s="125" t="s">
        <v>155</v>
      </c>
      <c r="B4" s="126">
        <f>B5+B6+B15</f>
        <v>187078</v>
      </c>
    </row>
    <row r="5" s="163" customFormat="1" ht="21" customHeight="1" spans="1:2">
      <c r="A5" s="240" t="s">
        <v>156</v>
      </c>
      <c r="B5" s="126">
        <v>1512</v>
      </c>
    </row>
    <row r="6" s="163" customFormat="1" ht="21" customHeight="1" spans="1:2">
      <c r="A6" s="240" t="s">
        <v>157</v>
      </c>
      <c r="B6" s="126">
        <f>SUM(B7:B14)</f>
        <v>111008</v>
      </c>
    </row>
    <row r="7" s="163" customFormat="1" ht="21" customHeight="1" spans="1:2">
      <c r="A7" s="103" t="s">
        <v>158</v>
      </c>
      <c r="B7" s="102">
        <v>75448</v>
      </c>
    </row>
    <row r="8" s="163" customFormat="1" ht="21" customHeight="1" spans="1:2">
      <c r="A8" s="103" t="s">
        <v>159</v>
      </c>
      <c r="B8" s="102">
        <v>11373</v>
      </c>
    </row>
    <row r="9" s="163" customFormat="1" ht="21" customHeight="1" spans="1:2">
      <c r="A9" s="103" t="s">
        <v>160</v>
      </c>
      <c r="B9" s="102">
        <v>12700</v>
      </c>
    </row>
    <row r="10" s="163" customFormat="1" ht="21" customHeight="1" spans="1:2">
      <c r="A10" s="103" t="s">
        <v>161</v>
      </c>
      <c r="B10" s="102">
        <v>2949</v>
      </c>
    </row>
    <row r="11" s="163" customFormat="1" ht="21" customHeight="1" spans="1:2">
      <c r="A11" s="103" t="s">
        <v>162</v>
      </c>
      <c r="B11" s="102">
        <v>962</v>
      </c>
    </row>
    <row r="12" s="163" customFormat="1" ht="21" customHeight="1" spans="1:2">
      <c r="A12" s="103" t="s">
        <v>163</v>
      </c>
      <c r="B12" s="102">
        <v>320</v>
      </c>
    </row>
    <row r="13" s="163" customFormat="1" ht="21" customHeight="1" spans="1:2">
      <c r="A13" s="103" t="s">
        <v>164</v>
      </c>
      <c r="B13" s="102">
        <v>190</v>
      </c>
    </row>
    <row r="14" s="163" customFormat="1" ht="21" customHeight="1" spans="1:2">
      <c r="A14" s="103" t="s">
        <v>165</v>
      </c>
      <c r="B14" s="102">
        <v>7066</v>
      </c>
    </row>
    <row r="15" s="163" customFormat="1" ht="21" customHeight="1" spans="1:2">
      <c r="A15" s="240" t="s">
        <v>166</v>
      </c>
      <c r="B15" s="126">
        <f>SUM(B16:B35)</f>
        <v>74558</v>
      </c>
    </row>
    <row r="16" s="163" customFormat="1" ht="21" customHeight="1" spans="1:2">
      <c r="A16" s="103" t="s">
        <v>167</v>
      </c>
      <c r="B16" s="102">
        <v>658</v>
      </c>
    </row>
    <row r="17" s="163" customFormat="1" ht="21" customHeight="1" spans="1:2">
      <c r="A17" s="103" t="s">
        <v>168</v>
      </c>
      <c r="B17" s="102"/>
    </row>
    <row r="18" s="163" customFormat="1" ht="21" customHeight="1" spans="1:2">
      <c r="A18" s="103" t="s">
        <v>169</v>
      </c>
      <c r="B18" s="102">
        <v>878</v>
      </c>
    </row>
    <row r="19" s="163" customFormat="1" ht="21" customHeight="1" spans="1:2">
      <c r="A19" s="103" t="s">
        <v>170</v>
      </c>
      <c r="B19" s="102">
        <v>10241</v>
      </c>
    </row>
    <row r="20" s="163" customFormat="1" ht="21" customHeight="1" spans="1:2">
      <c r="A20" s="103" t="s">
        <v>171</v>
      </c>
      <c r="B20" s="102">
        <v>45</v>
      </c>
    </row>
    <row r="21" s="163" customFormat="1" ht="21" customHeight="1" spans="1:2">
      <c r="A21" s="103" t="s">
        <v>172</v>
      </c>
      <c r="B21" s="102">
        <v>498</v>
      </c>
    </row>
    <row r="22" s="163" customFormat="1" ht="21" customHeight="1" spans="1:2">
      <c r="A22" s="103" t="s">
        <v>173</v>
      </c>
      <c r="B22" s="102">
        <v>13236</v>
      </c>
    </row>
    <row r="23" s="163" customFormat="1" ht="21" customHeight="1" spans="1:2">
      <c r="A23" s="103" t="s">
        <v>174</v>
      </c>
      <c r="B23" s="102">
        <v>4213</v>
      </c>
    </row>
    <row r="24" s="163" customFormat="1" ht="21" customHeight="1" spans="1:2">
      <c r="A24" s="103" t="s">
        <v>175</v>
      </c>
      <c r="B24" s="102">
        <v>3255</v>
      </c>
    </row>
    <row r="25" s="163" customFormat="1" ht="21" customHeight="1" spans="1:2">
      <c r="A25" s="103" t="s">
        <v>176</v>
      </c>
      <c r="B25" s="102">
        <v>3735</v>
      </c>
    </row>
    <row r="26" s="163" customFormat="1" ht="21" customHeight="1" spans="1:2">
      <c r="A26" s="103" t="s">
        <v>177</v>
      </c>
      <c r="B26" s="102">
        <v>30424</v>
      </c>
    </row>
    <row r="27" s="163" customFormat="1" ht="21" customHeight="1" spans="1:2">
      <c r="A27" s="103" t="s">
        <v>178</v>
      </c>
      <c r="B27" s="102">
        <v>3536</v>
      </c>
    </row>
    <row r="28" s="163" customFormat="1" ht="21" customHeight="1" spans="1:2">
      <c r="A28" s="103" t="s">
        <v>179</v>
      </c>
      <c r="B28" s="102">
        <v>1406</v>
      </c>
    </row>
    <row r="29" s="163" customFormat="1" ht="21" customHeight="1" spans="1:2">
      <c r="A29" s="103" t="s">
        <v>180</v>
      </c>
      <c r="B29" s="102">
        <v>408</v>
      </c>
    </row>
    <row r="30" s="163" customFormat="1" ht="21" customHeight="1" spans="1:2">
      <c r="A30" s="103" t="s">
        <v>181</v>
      </c>
      <c r="B30" s="102"/>
    </row>
    <row r="31" s="163" customFormat="1" ht="21" customHeight="1" spans="1:2">
      <c r="A31" s="103" t="s">
        <v>182</v>
      </c>
      <c r="B31" s="102">
        <v>898</v>
      </c>
    </row>
    <row r="32" s="163" customFormat="1" ht="21" customHeight="1" spans="1:2">
      <c r="A32" s="103" t="s">
        <v>183</v>
      </c>
      <c r="B32" s="102">
        <v>541</v>
      </c>
    </row>
    <row r="33" s="163" customFormat="1" ht="21" customHeight="1" spans="1:2">
      <c r="A33" s="103" t="s">
        <v>184</v>
      </c>
      <c r="B33" s="102">
        <v>2</v>
      </c>
    </row>
    <row r="34" s="163" customFormat="1" ht="21" customHeight="1" spans="1:2">
      <c r="A34" s="103" t="s">
        <v>185</v>
      </c>
      <c r="B34" s="102">
        <v>83</v>
      </c>
    </row>
    <row r="35" s="163" customFormat="1" ht="21" customHeight="1" spans="1:2">
      <c r="A35" s="103" t="s">
        <v>186</v>
      </c>
      <c r="B35" s="102">
        <v>501</v>
      </c>
    </row>
  </sheetData>
  <mergeCells count="1">
    <mergeCell ref="A1:B1"/>
  </mergeCells>
  <pageMargins left="1.02361111111111" right="0.629861111111111"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B4" sqref="B4"/>
    </sheetView>
  </sheetViews>
  <sheetFormatPr defaultColWidth="8.88888888888889" defaultRowHeight="14.4" outlineLevelRow="3" outlineLevelCol="4"/>
  <cols>
    <col min="1" max="1" width="23.7777777777778" customWidth="1"/>
    <col min="2" max="2" width="31.4444444444444" customWidth="1"/>
    <col min="3" max="3" width="27.2222222222222" customWidth="1"/>
  </cols>
  <sheetData>
    <row r="1" ht="40.8" customHeight="1" spans="1:5">
      <c r="A1" s="5" t="s">
        <v>187</v>
      </c>
      <c r="B1" s="5"/>
      <c r="C1" s="5"/>
      <c r="D1" s="221"/>
      <c r="E1" s="221"/>
    </row>
    <row r="2" ht="15.9" customHeight="1" spans="1:5">
      <c r="A2" s="108" t="s">
        <v>188</v>
      </c>
      <c r="B2" s="108"/>
      <c r="C2" s="7" t="s">
        <v>49</v>
      </c>
      <c r="D2" s="59"/>
      <c r="E2" s="59"/>
    </row>
    <row r="3" ht="32.7" customHeight="1" spans="1:4">
      <c r="A3" s="8" t="s">
        <v>50</v>
      </c>
      <c r="B3" s="8" t="s">
        <v>189</v>
      </c>
      <c r="C3" s="8" t="s">
        <v>190</v>
      </c>
      <c r="D3" s="236"/>
    </row>
    <row r="4" ht="15.9" customHeight="1" spans="1:4">
      <c r="A4" s="109" t="s">
        <v>191</v>
      </c>
      <c r="B4" s="237">
        <v>104835.3</v>
      </c>
      <c r="C4" s="110">
        <v>78681.29</v>
      </c>
      <c r="D4" s="238"/>
    </row>
  </sheetData>
  <mergeCells count="1">
    <mergeCell ref="A1:C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41</vt:i4>
      </vt:variant>
    </vt:vector>
  </HeadingPairs>
  <TitlesOfParts>
    <vt:vector size="41" baseType="lpstr">
      <vt:lpstr>封面</vt:lpstr>
      <vt:lpstr>目录</vt:lpstr>
      <vt:lpstr>1</vt:lpstr>
      <vt:lpstr>2</vt:lpstr>
      <vt:lpstr>3</vt:lpstr>
      <vt:lpstr>4</vt:lpstr>
      <vt:lpstr>5</vt:lpstr>
      <vt:lpstr>6</vt:lpstr>
      <vt:lpstr>7</vt:lpstr>
      <vt:lpstr>8</vt:lpstr>
      <vt:lpstr>9</vt:lpstr>
      <vt:lpstr>10</vt:lpstr>
      <vt:lpstr>11-1</vt:lpstr>
      <vt:lpstr>11-2</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名词解释</vt:lpstr>
      <vt:lpstr>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2021-02-19T02:28:00Z</dcterms:created>
  <dcterms:modified xsi:type="dcterms:W3CDTF">2023-02-16T07:27:13Z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B88BFDB180DD44D5AC9EE73D44030F84</vt:lpwstr>
  </property>
</Properties>
</file>